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<sst xmlns="http://schemas.openxmlformats.org/spreadsheetml/2006/main" count="126" uniqueCount="62">
  <si>
    <t>メイジ</t>
  </si>
  <si>
    <t>ウイッチクラフト</t>
  </si>
  <si>
    <t>ネクロマンサー</t>
  </si>
  <si>
    <t>ウィザード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</si>
  <si>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</si>
  <si>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</si>
  <si>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</si>
  <si>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</si>
  <si>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</si>
  <si>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</si>
  <si>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</si>
  <si>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</si>
  <si>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</si>
  <si>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</si>
  <si>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</si>
  <si>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</si>
  <si>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</si>
  <si>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</si>
  <si>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</si>
  <si>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</si>
  <si>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</si>
  <si>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</si>
  <si>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</si>
  <si>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</si>
  <si>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</si>
  <si>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</si>
  <si>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</si>
  <si>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</si>
  <si>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</si>
  <si>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</si>
  <si>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</si>
  <si>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</si>
  <si>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</si>
  <si>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</si>
  <si>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</si>
  <si>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</si>
  <si>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</si>
  <si>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</si>
  <si>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</si>
  <si>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</si>
  <si>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</si>
  <si>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</si>
  <si>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</si>
  <si>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</si>
  <si>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</si>
  <si>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</si>
  <si>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</si>
  <si>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</si>
  <si>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</si>
  <si>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</si>
  <si>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</si>
  <si>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</si>
  <si>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</si>
  <si>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</si>
  <si>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</si>
  <si>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</si>
  <si>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</si>
  <si>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</si>
  <si>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</si>
  <si>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</si>
  <si>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メイジ</t>
  </si>
  <si>
    <t>ウィッチクラフト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</si>
</sst>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30</v>
      </c>
      <c r="E2" s="70"/>
      <c r="F2" s="70"/>
      <c r="G2" s="70"/>
      <c r="H2" s="71" t="s">
        <v>60</v>
      </c>
      <c r="I2" s="71"/>
      <c r="J2" s="71"/>
      <c r="K2" s="71"/>
    </row>
    <row r="3" ht="14.25" thickBot="1"/>
    <row r="4" spans="3:39" ht="13.5">
      <c r="C4" s="37" t="s">
        <v>9</v>
      </c>
      <c r="D4" s="72" t="s">
        <v>60</v>
      </c>
      <c r="E4" s="73"/>
      <c r="F4" s="73"/>
      <c r="G4" s="74"/>
      <c r="H4" s="72" t="s">
        <v>61</v>
      </c>
      <c r="I4" s="73"/>
      <c r="J4" s="73"/>
      <c r="K4" s="74"/>
      <c r="L4" s="72"/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27</v>
      </c>
      <c r="E5" s="30" t="s">
        <v>36</v>
      </c>
      <c r="F5" s="30" t="s">
        <v>37</v>
      </c>
      <c r="G5" s="32" t="s">
        <v>38</v>
      </c>
      <c r="H5" s="31" t="s">
        <v>27</v>
      </c>
      <c r="I5" s="30" t="s">
        <v>36</v>
      </c>
      <c r="J5" s="30" t="s">
        <v>37</v>
      </c>
      <c r="K5" s="32" t="s">
        <v>38</v>
      </c>
      <c r="L5" s="31" t="s">
        <v>27</v>
      </c>
      <c r="M5" s="30" t="s">
        <v>36</v>
      </c>
      <c r="N5" s="30" t="s">
        <v>37</v>
      </c>
      <c r="O5" s="32" t="s">
        <v>38</v>
      </c>
      <c r="P5" s="31" t="s">
        <v>27</v>
      </c>
      <c r="Q5" s="30" t="s">
        <v>36</v>
      </c>
      <c r="R5" s="30" t="s">
        <v>37</v>
      </c>
      <c r="S5" s="32" t="s">
        <v>38</v>
      </c>
      <c r="T5" s="31" t="s">
        <v>27</v>
      </c>
      <c r="U5" s="30" t="s">
        <v>36</v>
      </c>
      <c r="V5" s="30" t="s">
        <v>37</v>
      </c>
      <c r="W5" s="32" t="s">
        <v>38</v>
      </c>
      <c r="X5" s="31" t="s">
        <v>27</v>
      </c>
      <c r="Y5" s="30" t="s">
        <v>36</v>
      </c>
      <c r="Z5" s="30" t="s">
        <v>37</v>
      </c>
      <c r="AA5" s="32" t="s">
        <v>38</v>
      </c>
      <c r="AB5" s="31" t="s">
        <v>27</v>
      </c>
      <c r="AC5" s="30" t="s">
        <v>36</v>
      </c>
      <c r="AD5" s="30" t="s">
        <v>37</v>
      </c>
      <c r="AE5" s="32" t="s">
        <v>38</v>
      </c>
      <c r="AF5" s="31" t="s">
        <v>27</v>
      </c>
      <c r="AG5" s="30" t="s">
        <v>36</v>
      </c>
      <c r="AH5" s="30" t="s">
        <v>37</v>
      </c>
      <c r="AI5" s="32" t="s">
        <v>38</v>
      </c>
      <c r="AJ5" s="31" t="s">
        <v>27</v>
      </c>
      <c r="AK5" s="30" t="s">
        <v>36</v>
      </c>
      <c r="AL5" s="30" t="s">
        <v>37</v>
      </c>
      <c r="AM5" s="32" t="s">
        <v>38</v>
      </c>
    </row>
    <row r="6" spans="1:39" ht="14.25" thickBot="1">
      <c r="A6" s="19" t="s">
        <v>31</v>
      </c>
      <c r="B6">
        <f>COUNTA(D6:D56)</f>
        <v>31</v>
      </c>
      <c r="C6" s="33">
        <v>30</v>
      </c>
      <c r="D6" s="27">
        <v>7</v>
      </c>
      <c r="E6" s="28">
        <v>8</v>
      </c>
      <c r="F6" s="28">
        <v>15</v>
      </c>
      <c r="G6" s="29">
        <v>6</v>
      </c>
      <c r="H6" s="27">
        <v>9</v>
      </c>
      <c r="I6" s="28">
        <v>9</v>
      </c>
      <c r="J6" s="28">
        <v>16</v>
      </c>
      <c r="K6" s="29">
        <v>7</v>
      </c>
      <c r="L6" s="27"/>
      <c r="M6" s="28"/>
      <c r="N6" s="28"/>
      <c r="O6" s="29"/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31</v>
      </c>
      <c r="D7" s="22">
        <v>7</v>
      </c>
      <c r="E7" s="18">
        <v>8</v>
      </c>
      <c r="F7" s="18">
        <v>15</v>
      </c>
      <c r="G7" s="23">
        <v>6</v>
      </c>
      <c r="H7" s="22">
        <v>9</v>
      </c>
      <c r="I7" s="18">
        <v>9</v>
      </c>
      <c r="J7" s="18">
        <v>16</v>
      </c>
      <c r="K7" s="23">
        <v>7</v>
      </c>
      <c r="L7" s="22"/>
      <c r="M7" s="18"/>
      <c r="N7" s="18"/>
      <c r="O7" s="23"/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32</v>
      </c>
      <c r="D8" s="22">
        <v>7</v>
      </c>
      <c r="E8" s="18">
        <v>8</v>
      </c>
      <c r="F8" s="18">
        <v>15</v>
      </c>
      <c r="G8" s="23">
        <v>6</v>
      </c>
      <c r="H8" s="22">
        <v>9</v>
      </c>
      <c r="I8" s="18">
        <v>10</v>
      </c>
      <c r="J8" s="18">
        <v>16</v>
      </c>
      <c r="K8" s="23">
        <v>7</v>
      </c>
      <c r="L8" s="22"/>
      <c r="M8" s="18"/>
      <c r="N8" s="18"/>
      <c r="O8" s="23"/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33</v>
      </c>
      <c r="D9" s="22">
        <v>8</v>
      </c>
      <c r="E9" s="18">
        <v>8</v>
      </c>
      <c r="F9" s="18">
        <v>16</v>
      </c>
      <c r="G9" s="23">
        <v>7</v>
      </c>
      <c r="H9" s="22">
        <v>9</v>
      </c>
      <c r="I9" s="18">
        <v>10</v>
      </c>
      <c r="J9" s="18">
        <v>17</v>
      </c>
      <c r="K9" s="23">
        <v>7</v>
      </c>
      <c r="L9" s="22"/>
      <c r="M9" s="18"/>
      <c r="N9" s="18"/>
      <c r="O9" s="23"/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34</v>
      </c>
      <c r="D10" s="22">
        <v>8</v>
      </c>
      <c r="E10" s="18">
        <v>9</v>
      </c>
      <c r="F10" s="18">
        <v>16</v>
      </c>
      <c r="G10" s="23">
        <v>7</v>
      </c>
      <c r="H10" s="22">
        <v>9</v>
      </c>
      <c r="I10" s="18">
        <v>10</v>
      </c>
      <c r="J10" s="18">
        <v>17</v>
      </c>
      <c r="K10" s="23">
        <v>8</v>
      </c>
      <c r="L10" s="22"/>
      <c r="M10" s="18"/>
      <c r="N10" s="18"/>
      <c r="O10" s="23"/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35</v>
      </c>
      <c r="D11" s="22">
        <v>8</v>
      </c>
      <c r="E11" s="18">
        <v>9</v>
      </c>
      <c r="F11" s="18">
        <v>16</v>
      </c>
      <c r="G11" s="23">
        <v>7</v>
      </c>
      <c r="H11" s="22">
        <v>10</v>
      </c>
      <c r="I11" s="18">
        <v>10</v>
      </c>
      <c r="J11" s="18">
        <v>18</v>
      </c>
      <c r="K11" s="23">
        <v>8</v>
      </c>
      <c r="L11" s="22"/>
      <c r="M11" s="18"/>
      <c r="N11" s="18"/>
      <c r="O11" s="23"/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36</v>
      </c>
      <c r="D12" s="22">
        <v>8</v>
      </c>
      <c r="E12" s="18">
        <v>9</v>
      </c>
      <c r="F12" s="18">
        <v>16</v>
      </c>
      <c r="G12" s="23">
        <v>7</v>
      </c>
      <c r="H12" s="22">
        <v>10</v>
      </c>
      <c r="I12" s="18">
        <v>10</v>
      </c>
      <c r="J12" s="18">
        <v>18</v>
      </c>
      <c r="K12" s="23">
        <v>8</v>
      </c>
      <c r="L12" s="22"/>
      <c r="M12" s="18"/>
      <c r="N12" s="18"/>
      <c r="O12" s="23"/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37</v>
      </c>
      <c r="D13" s="22">
        <v>8</v>
      </c>
      <c r="E13" s="18">
        <v>9</v>
      </c>
      <c r="F13" s="18">
        <v>17</v>
      </c>
      <c r="G13" s="23">
        <v>7</v>
      </c>
      <c r="H13" s="22">
        <v>10</v>
      </c>
      <c r="I13" s="18">
        <v>11</v>
      </c>
      <c r="J13" s="18">
        <v>18</v>
      </c>
      <c r="K13" s="23">
        <v>8</v>
      </c>
      <c r="L13" s="22"/>
      <c r="M13" s="18"/>
      <c r="N13" s="18"/>
      <c r="O13" s="23"/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38</v>
      </c>
      <c r="D14" s="22">
        <v>9</v>
      </c>
      <c r="E14" s="18">
        <v>9</v>
      </c>
      <c r="F14" s="18">
        <v>17</v>
      </c>
      <c r="G14" s="23">
        <v>8</v>
      </c>
      <c r="H14" s="22">
        <v>10</v>
      </c>
      <c r="I14" s="18">
        <v>11</v>
      </c>
      <c r="J14" s="18">
        <v>19</v>
      </c>
      <c r="K14" s="23">
        <v>8</v>
      </c>
      <c r="L14" s="22"/>
      <c r="M14" s="18"/>
      <c r="N14" s="18"/>
      <c r="O14" s="23"/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39</v>
      </c>
      <c r="D15" s="22">
        <v>9</v>
      </c>
      <c r="E15" s="18">
        <v>9</v>
      </c>
      <c r="F15" s="18">
        <v>18</v>
      </c>
      <c r="G15" s="23">
        <v>8</v>
      </c>
      <c r="H15" s="22">
        <v>10</v>
      </c>
      <c r="I15" s="18">
        <v>11</v>
      </c>
      <c r="J15" s="18">
        <v>19</v>
      </c>
      <c r="K15" s="23">
        <v>9</v>
      </c>
      <c r="L15" s="22"/>
      <c r="M15" s="18"/>
      <c r="N15" s="18"/>
      <c r="O15" s="23"/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40</v>
      </c>
      <c r="D16" s="22">
        <v>9</v>
      </c>
      <c r="E16" s="18">
        <v>9</v>
      </c>
      <c r="F16" s="18">
        <v>18</v>
      </c>
      <c r="G16" s="23">
        <v>8</v>
      </c>
      <c r="H16" s="22">
        <v>11</v>
      </c>
      <c r="I16" s="18">
        <v>11</v>
      </c>
      <c r="J16" s="18">
        <v>19</v>
      </c>
      <c r="K16" s="23">
        <v>9</v>
      </c>
      <c r="L16" s="22"/>
      <c r="M16" s="18"/>
      <c r="N16" s="18"/>
      <c r="O16" s="23"/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41</v>
      </c>
      <c r="D17" s="22">
        <v>9</v>
      </c>
      <c r="E17" s="18">
        <v>10</v>
      </c>
      <c r="F17" s="18">
        <v>18</v>
      </c>
      <c r="G17" s="23">
        <v>8</v>
      </c>
      <c r="H17" s="22">
        <v>11</v>
      </c>
      <c r="I17" s="18">
        <v>11</v>
      </c>
      <c r="J17" s="18">
        <v>20</v>
      </c>
      <c r="K17" s="23">
        <v>9</v>
      </c>
      <c r="L17" s="22"/>
      <c r="M17" s="18"/>
      <c r="N17" s="18"/>
      <c r="O17" s="23"/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42</v>
      </c>
      <c r="D18" s="22">
        <v>9</v>
      </c>
      <c r="E18" s="18">
        <v>10</v>
      </c>
      <c r="F18" s="18">
        <v>19</v>
      </c>
      <c r="G18" s="23">
        <v>8</v>
      </c>
      <c r="H18" s="22">
        <v>11</v>
      </c>
      <c r="I18" s="18">
        <v>11</v>
      </c>
      <c r="J18" s="18">
        <v>20</v>
      </c>
      <c r="K18" s="23">
        <v>9</v>
      </c>
      <c r="L18" s="22"/>
      <c r="M18" s="18"/>
      <c r="N18" s="18"/>
      <c r="O18" s="23"/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43</v>
      </c>
      <c r="D19" s="22">
        <v>9</v>
      </c>
      <c r="E19" s="18">
        <v>10</v>
      </c>
      <c r="F19" s="18">
        <v>19</v>
      </c>
      <c r="G19" s="23">
        <v>9</v>
      </c>
      <c r="H19" s="22">
        <v>11</v>
      </c>
      <c r="I19" s="18">
        <v>12</v>
      </c>
      <c r="J19" s="18">
        <v>20</v>
      </c>
      <c r="K19" s="23">
        <v>9</v>
      </c>
      <c r="L19" s="22"/>
      <c r="M19" s="18"/>
      <c r="N19" s="18"/>
      <c r="O19" s="23"/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44</v>
      </c>
      <c r="D20" s="22">
        <v>10</v>
      </c>
      <c r="E20" s="18">
        <v>10</v>
      </c>
      <c r="F20" s="18">
        <v>19</v>
      </c>
      <c r="G20" s="23">
        <v>9</v>
      </c>
      <c r="H20" s="22">
        <v>11</v>
      </c>
      <c r="I20" s="18">
        <v>12</v>
      </c>
      <c r="J20" s="18">
        <v>21</v>
      </c>
      <c r="K20" s="23">
        <v>10</v>
      </c>
      <c r="L20" s="22"/>
      <c r="M20" s="18"/>
      <c r="N20" s="18"/>
      <c r="O20" s="23"/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45</v>
      </c>
      <c r="D21" s="22">
        <v>10</v>
      </c>
      <c r="E21" s="18">
        <v>10</v>
      </c>
      <c r="F21" s="18">
        <v>20</v>
      </c>
      <c r="G21" s="23">
        <v>9</v>
      </c>
      <c r="H21" s="22">
        <v>12</v>
      </c>
      <c r="I21" s="18">
        <v>12</v>
      </c>
      <c r="J21" s="18">
        <v>21</v>
      </c>
      <c r="K21" s="23">
        <v>10</v>
      </c>
      <c r="L21" s="22"/>
      <c r="M21" s="18"/>
      <c r="N21" s="18"/>
      <c r="O21" s="23"/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46</v>
      </c>
      <c r="D22" s="22">
        <v>10</v>
      </c>
      <c r="E22" s="18">
        <v>10</v>
      </c>
      <c r="F22" s="18">
        <v>20</v>
      </c>
      <c r="G22" s="23">
        <v>9</v>
      </c>
      <c r="H22" s="22">
        <v>12</v>
      </c>
      <c r="I22" s="18">
        <v>12</v>
      </c>
      <c r="J22" s="18">
        <v>22</v>
      </c>
      <c r="K22" s="23">
        <v>10</v>
      </c>
      <c r="L22" s="22"/>
      <c r="M22" s="18"/>
      <c r="N22" s="18"/>
      <c r="O22" s="23"/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47</v>
      </c>
      <c r="D23" s="22">
        <v>10</v>
      </c>
      <c r="E23" s="18">
        <v>10</v>
      </c>
      <c r="F23" s="18">
        <v>20</v>
      </c>
      <c r="G23" s="23">
        <v>9</v>
      </c>
      <c r="H23" s="22">
        <v>12</v>
      </c>
      <c r="I23" s="18">
        <v>12</v>
      </c>
      <c r="J23" s="18">
        <v>22</v>
      </c>
      <c r="K23" s="23">
        <v>10</v>
      </c>
      <c r="L23" s="22"/>
      <c r="M23" s="18"/>
      <c r="N23" s="18"/>
      <c r="O23" s="23"/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48</v>
      </c>
      <c r="D24" s="22">
        <v>10</v>
      </c>
      <c r="E24" s="18">
        <v>11</v>
      </c>
      <c r="F24" s="18">
        <v>21</v>
      </c>
      <c r="G24" s="23">
        <v>10</v>
      </c>
      <c r="H24" s="22">
        <v>12</v>
      </c>
      <c r="I24" s="18">
        <v>12</v>
      </c>
      <c r="J24" s="18">
        <v>22</v>
      </c>
      <c r="K24" s="23">
        <v>10</v>
      </c>
      <c r="L24" s="22"/>
      <c r="M24" s="18"/>
      <c r="N24" s="18"/>
      <c r="O24" s="23"/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49</v>
      </c>
      <c r="D25" s="22">
        <v>11</v>
      </c>
      <c r="E25" s="18">
        <v>11</v>
      </c>
      <c r="F25" s="18">
        <v>21</v>
      </c>
      <c r="G25" s="23">
        <v>10</v>
      </c>
      <c r="H25" s="22">
        <v>13</v>
      </c>
      <c r="I25" s="18">
        <v>13</v>
      </c>
      <c r="J25" s="18">
        <v>23</v>
      </c>
      <c r="K25" s="23">
        <v>11</v>
      </c>
      <c r="L25" s="22"/>
      <c r="M25" s="18"/>
      <c r="N25" s="18"/>
      <c r="O25" s="23"/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50</v>
      </c>
      <c r="D26" s="22">
        <v>11</v>
      </c>
      <c r="E26" s="18">
        <v>11</v>
      </c>
      <c r="F26" s="18">
        <v>21</v>
      </c>
      <c r="G26" s="23">
        <v>10</v>
      </c>
      <c r="H26" s="22">
        <v>13</v>
      </c>
      <c r="I26" s="18">
        <v>13</v>
      </c>
      <c r="J26" s="18">
        <v>23</v>
      </c>
      <c r="K26" s="23">
        <v>11</v>
      </c>
      <c r="L26" s="22"/>
      <c r="M26" s="18"/>
      <c r="N26" s="18"/>
      <c r="O26" s="23"/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51</v>
      </c>
      <c r="D27" s="22">
        <v>11</v>
      </c>
      <c r="E27" s="18">
        <v>11</v>
      </c>
      <c r="F27" s="18">
        <v>22</v>
      </c>
      <c r="G27" s="23">
        <v>10</v>
      </c>
      <c r="H27" s="22">
        <v>13</v>
      </c>
      <c r="I27" s="18">
        <v>13</v>
      </c>
      <c r="J27" s="18">
        <v>23</v>
      </c>
      <c r="K27" s="23">
        <v>11</v>
      </c>
      <c r="L27" s="22"/>
      <c r="M27" s="18"/>
      <c r="N27" s="18"/>
      <c r="O27" s="23"/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52</v>
      </c>
      <c r="D28" s="22">
        <v>11</v>
      </c>
      <c r="E28" s="18">
        <v>11</v>
      </c>
      <c r="F28" s="18">
        <v>22</v>
      </c>
      <c r="G28" s="23">
        <v>10</v>
      </c>
      <c r="H28" s="22">
        <v>13</v>
      </c>
      <c r="I28" s="18">
        <v>13</v>
      </c>
      <c r="J28" s="18">
        <v>24</v>
      </c>
      <c r="K28" s="23">
        <v>11</v>
      </c>
      <c r="L28" s="22"/>
      <c r="M28" s="18"/>
      <c r="N28" s="18"/>
      <c r="O28" s="23"/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53</v>
      </c>
      <c r="D29" s="22">
        <v>11</v>
      </c>
      <c r="E29" s="18">
        <v>11</v>
      </c>
      <c r="F29" s="18">
        <v>22</v>
      </c>
      <c r="G29" s="23">
        <v>11</v>
      </c>
      <c r="H29" s="22">
        <v>13</v>
      </c>
      <c r="I29" s="18">
        <v>13</v>
      </c>
      <c r="J29" s="18">
        <v>24</v>
      </c>
      <c r="K29" s="23">
        <v>11</v>
      </c>
      <c r="L29" s="22"/>
      <c r="M29" s="18"/>
      <c r="N29" s="18"/>
      <c r="O29" s="23"/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54</v>
      </c>
      <c r="D30" s="22">
        <v>11</v>
      </c>
      <c r="E30" s="18">
        <v>12</v>
      </c>
      <c r="F30" s="18">
        <v>23</v>
      </c>
      <c r="G30" s="23">
        <v>11</v>
      </c>
      <c r="H30" s="22">
        <v>13</v>
      </c>
      <c r="I30" s="18">
        <v>14</v>
      </c>
      <c r="J30" s="18">
        <v>25</v>
      </c>
      <c r="K30" s="23">
        <v>12</v>
      </c>
      <c r="L30" s="22"/>
      <c r="M30" s="18"/>
      <c r="N30" s="18"/>
      <c r="O30" s="23"/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55</v>
      </c>
      <c r="D31" s="22">
        <v>11</v>
      </c>
      <c r="E31" s="18">
        <v>12</v>
      </c>
      <c r="F31" s="18">
        <v>23</v>
      </c>
      <c r="G31" s="23">
        <v>11</v>
      </c>
      <c r="H31" s="22">
        <v>14</v>
      </c>
      <c r="I31" s="18">
        <v>14</v>
      </c>
      <c r="J31" s="18">
        <v>25</v>
      </c>
      <c r="K31" s="23">
        <v>12</v>
      </c>
      <c r="L31" s="22"/>
      <c r="M31" s="18"/>
      <c r="N31" s="18"/>
      <c r="O31" s="23"/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56</v>
      </c>
      <c r="D32" s="22">
        <v>12</v>
      </c>
      <c r="E32" s="18">
        <v>12</v>
      </c>
      <c r="F32" s="18">
        <v>23</v>
      </c>
      <c r="G32" s="23">
        <v>11</v>
      </c>
      <c r="H32" s="22">
        <v>14</v>
      </c>
      <c r="I32" s="18">
        <v>14</v>
      </c>
      <c r="J32" s="18">
        <v>25</v>
      </c>
      <c r="K32" s="23">
        <v>12</v>
      </c>
      <c r="L32" s="22"/>
      <c r="M32" s="18"/>
      <c r="N32" s="18"/>
      <c r="O32" s="23"/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57</v>
      </c>
      <c r="D33" s="22">
        <v>12</v>
      </c>
      <c r="E33" s="18">
        <v>12</v>
      </c>
      <c r="F33" s="18">
        <v>24</v>
      </c>
      <c r="G33" s="23">
        <v>11</v>
      </c>
      <c r="H33" s="22">
        <v>14</v>
      </c>
      <c r="I33" s="18">
        <v>14</v>
      </c>
      <c r="J33" s="18">
        <v>26</v>
      </c>
      <c r="K33" s="23">
        <v>12</v>
      </c>
      <c r="L33" s="22"/>
      <c r="M33" s="18"/>
      <c r="N33" s="18"/>
      <c r="O33" s="23"/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58</v>
      </c>
      <c r="D34" s="22">
        <v>12</v>
      </c>
      <c r="E34" s="18">
        <v>12</v>
      </c>
      <c r="F34" s="18">
        <v>24</v>
      </c>
      <c r="G34" s="23">
        <v>12</v>
      </c>
      <c r="H34" s="22">
        <v>14</v>
      </c>
      <c r="I34" s="18">
        <v>14</v>
      </c>
      <c r="J34" s="18">
        <v>26</v>
      </c>
      <c r="K34" s="23">
        <v>12</v>
      </c>
      <c r="L34" s="22"/>
      <c r="M34" s="18"/>
      <c r="N34" s="18"/>
      <c r="O34" s="23"/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59</v>
      </c>
      <c r="D35" s="22">
        <v>12</v>
      </c>
      <c r="E35" s="18">
        <v>12</v>
      </c>
      <c r="F35" s="18">
        <v>24</v>
      </c>
      <c r="G35" s="23">
        <v>12</v>
      </c>
      <c r="H35" s="22">
        <v>14</v>
      </c>
      <c r="I35" s="18">
        <v>14</v>
      </c>
      <c r="J35" s="18">
        <v>26</v>
      </c>
      <c r="K35" s="23">
        <v>13</v>
      </c>
      <c r="L35" s="22"/>
      <c r="M35" s="18"/>
      <c r="N35" s="18"/>
      <c r="O35" s="23"/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60</v>
      </c>
      <c r="D36" s="22">
        <v>12</v>
      </c>
      <c r="E36" s="18">
        <v>12</v>
      </c>
      <c r="F36" s="18">
        <v>25</v>
      </c>
      <c r="G36" s="23">
        <v>12</v>
      </c>
      <c r="H36" s="22">
        <v>15</v>
      </c>
      <c r="I36" s="18">
        <v>15</v>
      </c>
      <c r="J36" s="18">
        <v>27</v>
      </c>
      <c r="K36" s="23">
        <v>13</v>
      </c>
      <c r="L36" s="22"/>
      <c r="M36" s="18"/>
      <c r="N36" s="18"/>
      <c r="O36" s="23"/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61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62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63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64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65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66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67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68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69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70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71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72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73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74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75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76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77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78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79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80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40</v>
      </c>
      <c r="E1" s="78"/>
      <c r="F1" s="78" t="str">
        <f>Data!$H$2</f>
        <v>メイジ</v>
      </c>
      <c r="G1" s="78"/>
      <c r="H1" s="78"/>
      <c r="I1" s="78"/>
      <c r="J1" s="48"/>
      <c r="K1" s="49"/>
      <c r="L1" s="49" t="s">
        <v>59</v>
      </c>
      <c r="M1" s="49"/>
      <c r="N1" s="49"/>
      <c r="O1" s="49"/>
    </row>
    <row r="2" spans="1:15" ht="13.5">
      <c r="A2" s="49"/>
      <c r="B2" s="49"/>
      <c r="C2" s="49"/>
      <c r="E2" s="48" t="s">
        <v>41</v>
      </c>
      <c r="F2" s="50">
        <f>F9</f>
        <v>20</v>
      </c>
      <c r="G2" s="48" t="s">
        <v>45</v>
      </c>
      <c r="H2" s="51">
        <f>F8</f>
        <v>1.25</v>
      </c>
      <c r="I2" s="48" t="s">
        <v>46</v>
      </c>
      <c r="J2" s="48" t="s">
        <v>47</v>
      </c>
      <c r="K2" s="49"/>
      <c r="L2" s="49" t="s">
        <v>48</v>
      </c>
      <c r="M2" s="49" t="s">
        <v>6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42</v>
      </c>
      <c r="F3" s="50">
        <f>I9</f>
        <v>27</v>
      </c>
      <c r="G3" s="48" t="s">
        <v>45</v>
      </c>
      <c r="H3" s="51">
        <f>I8</f>
        <v>1</v>
      </c>
      <c r="I3" s="48" t="s">
        <v>46</v>
      </c>
      <c r="J3" s="48" t="s">
        <v>47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43</v>
      </c>
      <c r="F4" s="50">
        <f>L9</f>
        <v>35</v>
      </c>
      <c r="G4" s="48" t="s">
        <v>45</v>
      </c>
      <c r="H4" s="51">
        <f>L8</f>
        <v>2.25</v>
      </c>
      <c r="I4" s="48" t="s">
        <v>46</v>
      </c>
      <c r="J4" s="48" t="s">
        <v>47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44</v>
      </c>
      <c r="F5" s="50">
        <f>O9</f>
        <v>11</v>
      </c>
      <c r="G5" s="48" t="s">
        <v>45</v>
      </c>
      <c r="H5" s="51">
        <f>O8</f>
        <v>1</v>
      </c>
      <c r="I5" s="48" t="s">
        <v>46</v>
      </c>
      <c r="J5" s="48" t="s">
        <v>47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39</v>
      </c>
      <c r="D7" s="72" t="s">
        <v>32</v>
      </c>
      <c r="E7" s="73"/>
      <c r="F7" s="74"/>
      <c r="G7" s="72" t="s">
        <v>33</v>
      </c>
      <c r="H7" s="73"/>
      <c r="I7" s="74"/>
      <c r="J7" s="72" t="s">
        <v>34</v>
      </c>
      <c r="K7" s="73"/>
      <c r="L7" s="74"/>
      <c r="M7" s="75" t="s">
        <v>35</v>
      </c>
      <c r="N7" s="76"/>
      <c r="O7" s="77"/>
    </row>
    <row r="8" spans="3:15" ht="13.5">
      <c r="C8" s="45"/>
      <c r="D8" s="46" t="s">
        <v>28</v>
      </c>
      <c r="E8" s="21" t="s">
        <v>29</v>
      </c>
      <c r="F8" s="44">
        <v>1.25</v>
      </c>
      <c r="G8" s="46" t="s">
        <v>28</v>
      </c>
      <c r="H8" s="21" t="s">
        <v>29</v>
      </c>
      <c r="I8" s="44">
        <v>1</v>
      </c>
      <c r="J8" s="46" t="s">
        <v>28</v>
      </c>
      <c r="K8" s="21" t="s">
        <v>29</v>
      </c>
      <c r="L8" s="44">
        <v>2.25</v>
      </c>
      <c r="M8" s="46" t="s">
        <v>28</v>
      </c>
      <c r="N8" s="21" t="s">
        <v>29</v>
      </c>
      <c r="O8" s="44">
        <v>1</v>
      </c>
    </row>
    <row r="9" spans="3:15" ht="13.5">
      <c r="C9" s="45">
        <v>1</v>
      </c>
      <c r="D9" s="46"/>
      <c r="E9" s="21"/>
      <c r="F9" s="44">
        <v>20</v>
      </c>
      <c r="G9" s="46"/>
      <c r="H9" s="21"/>
      <c r="I9" s="44">
        <v>27</v>
      </c>
      <c r="J9" s="46"/>
      <c r="K9" s="21"/>
      <c r="L9" s="44">
        <v>35</v>
      </c>
      <c r="M9" s="46"/>
      <c r="N9" s="21"/>
      <c r="O9" s="44">
        <v>11</v>
      </c>
    </row>
    <row r="10" spans="3:15" ht="14.25" thickBot="1">
      <c r="C10" s="41">
        <v>1000</v>
      </c>
      <c r="D10" s="39"/>
      <c r="E10" s="20"/>
      <c r="F10" s="42">
        <f>F$8*($C10-1)+F$9</f>
        <v>1268.75</v>
      </c>
      <c r="G10" s="39"/>
      <c r="H10" s="20"/>
      <c r="I10" s="42">
        <f>I$8*($C10-1)+I$9</f>
        <v>1026</v>
      </c>
      <c r="J10" s="39"/>
      <c r="K10" s="20"/>
      <c r="L10" s="42">
        <f>L$8*($C10-1)+L$9</f>
        <v>2282.75</v>
      </c>
      <c r="M10" s="39"/>
      <c r="N10" s="20"/>
      <c r="O10" s="42">
        <f>O$8*($C10-1)+O$9</f>
        <v>1010</v>
      </c>
    </row>
    <row r="11" spans="1:15" ht="15" thickBot="1" thickTop="1">
      <c r="A11" s="19" t="s">
        <v>26</v>
      </c>
      <c r="B11">
        <f>COUNTA(D11:D61)</f>
        <v>31</v>
      </c>
      <c r="C11" s="33">
        <f>Data!$C$6</f>
        <v>30</v>
      </c>
      <c r="D11" s="27">
        <v>56</v>
      </c>
      <c r="E11" s="28">
        <v>58</v>
      </c>
      <c r="F11" s="47">
        <f>F$8*($C11-1)+F$9</f>
        <v>56.25</v>
      </c>
      <c r="G11" s="27">
        <v>54</v>
      </c>
      <c r="H11" s="28">
        <v>57</v>
      </c>
      <c r="I11" s="47">
        <f>I$8*($C11-1)+I$9</f>
        <v>56</v>
      </c>
      <c r="J11" s="27">
        <v>100</v>
      </c>
      <c r="K11" s="28">
        <v>104</v>
      </c>
      <c r="L11" s="47">
        <f>L$8*($C11-1)+L$9</f>
        <v>100.25</v>
      </c>
      <c r="M11" s="27"/>
      <c r="N11" s="28"/>
      <c r="O11" s="47">
        <f>O$8*($C11-1)+O$9</f>
        <v>40</v>
      </c>
    </row>
    <row r="12" spans="2:15" ht="13.5">
      <c r="B12">
        <v>0</v>
      </c>
      <c r="C12" s="34">
        <f>C11+1</f>
        <v>31</v>
      </c>
      <c r="D12" s="22">
        <v>56</v>
      </c>
      <c r="E12" s="18">
        <v>58</v>
      </c>
      <c r="F12" s="47">
        <f aca="true" t="shared" si="0" ref="F12:F61">F$8*($C12-1)+F$9</f>
        <v>57.5</v>
      </c>
      <c r="G12" s="22">
        <v>54</v>
      </c>
      <c r="H12" s="18">
        <v>57</v>
      </c>
      <c r="I12" s="47">
        <f aca="true" t="shared" si="1" ref="I12:I61">I$8*($C12-1)+I$9</f>
        <v>57</v>
      </c>
      <c r="J12" s="22">
        <v>100</v>
      </c>
      <c r="K12" s="18">
        <v>104</v>
      </c>
      <c r="L12" s="47">
        <f aca="true" t="shared" si="2" ref="L12:L61">L$8*($C12-1)+L$9</f>
        <v>102.5</v>
      </c>
      <c r="M12" s="22"/>
      <c r="N12" s="18"/>
      <c r="O12" s="47">
        <f aca="true" t="shared" si="3" ref="O12:O61">O$8*($C12-1)+O$9</f>
        <v>41</v>
      </c>
    </row>
    <row r="13" spans="2:15" ht="13.5">
      <c r="B13">
        <v>1</v>
      </c>
      <c r="C13" s="35">
        <f>$C$12+B13</f>
        <v>32</v>
      </c>
      <c r="D13" s="22">
        <v>56</v>
      </c>
      <c r="E13" s="18">
        <v>58</v>
      </c>
      <c r="F13" s="47">
        <f t="shared" si="0"/>
        <v>58.75</v>
      </c>
      <c r="G13" s="22">
        <v>58</v>
      </c>
      <c r="H13" s="18">
        <v>60</v>
      </c>
      <c r="I13" s="47">
        <f t="shared" si="1"/>
        <v>58</v>
      </c>
      <c r="J13" s="22">
        <v>100</v>
      </c>
      <c r="K13" s="18">
        <v>104</v>
      </c>
      <c r="L13" s="47">
        <f t="shared" si="2"/>
        <v>104.75</v>
      </c>
      <c r="M13" s="22"/>
      <c r="N13" s="18"/>
      <c r="O13" s="47">
        <f t="shared" si="3"/>
        <v>42</v>
      </c>
    </row>
    <row r="14" spans="2:15" ht="13.5">
      <c r="B14">
        <v>2</v>
      </c>
      <c r="C14" s="35">
        <f aca="true" t="shared" si="4" ref="C14:C61">$C$12+B14</f>
        <v>33</v>
      </c>
      <c r="D14" s="22">
        <v>59</v>
      </c>
      <c r="E14" s="18">
        <v>61</v>
      </c>
      <c r="F14" s="47">
        <f t="shared" si="0"/>
        <v>60</v>
      </c>
      <c r="G14" s="22">
        <v>58</v>
      </c>
      <c r="H14" s="18">
        <v>60</v>
      </c>
      <c r="I14" s="47">
        <f t="shared" si="1"/>
        <v>59</v>
      </c>
      <c r="J14" s="22">
        <v>107</v>
      </c>
      <c r="K14" s="18">
        <v>110</v>
      </c>
      <c r="L14" s="47">
        <f t="shared" si="2"/>
        <v>107</v>
      </c>
      <c r="M14" s="22"/>
      <c r="N14" s="18"/>
      <c r="O14" s="47">
        <f t="shared" si="3"/>
        <v>43</v>
      </c>
    </row>
    <row r="15" spans="2:15" ht="13.5">
      <c r="B15">
        <v>3</v>
      </c>
      <c r="C15" s="35">
        <f t="shared" si="4"/>
        <v>34</v>
      </c>
      <c r="D15" s="22">
        <v>59</v>
      </c>
      <c r="E15" s="18">
        <v>61</v>
      </c>
      <c r="F15" s="47">
        <f t="shared" si="0"/>
        <v>61.25</v>
      </c>
      <c r="G15" s="22">
        <v>60</v>
      </c>
      <c r="H15" s="18">
        <v>62</v>
      </c>
      <c r="I15" s="47">
        <f t="shared" si="1"/>
        <v>60</v>
      </c>
      <c r="J15" s="22">
        <v>107</v>
      </c>
      <c r="K15" s="18">
        <v>110</v>
      </c>
      <c r="L15" s="47">
        <f t="shared" si="2"/>
        <v>109.25</v>
      </c>
      <c r="M15" s="22"/>
      <c r="N15" s="18"/>
      <c r="O15" s="47">
        <f t="shared" si="3"/>
        <v>44</v>
      </c>
    </row>
    <row r="16" spans="2:15" ht="13.5">
      <c r="B16">
        <v>4</v>
      </c>
      <c r="C16" s="35">
        <f t="shared" si="4"/>
        <v>35</v>
      </c>
      <c r="D16" s="22">
        <v>62</v>
      </c>
      <c r="E16" s="18">
        <v>65</v>
      </c>
      <c r="F16" s="47">
        <f t="shared" si="0"/>
        <v>62.5</v>
      </c>
      <c r="G16" s="22">
        <v>60</v>
      </c>
      <c r="H16" s="18">
        <v>62</v>
      </c>
      <c r="I16" s="47">
        <f t="shared" si="1"/>
        <v>61</v>
      </c>
      <c r="J16" s="22">
        <v>111</v>
      </c>
      <c r="K16" s="18">
        <v>113</v>
      </c>
      <c r="L16" s="47">
        <f t="shared" si="2"/>
        <v>111.5</v>
      </c>
      <c r="M16" s="22"/>
      <c r="N16" s="18"/>
      <c r="O16" s="47">
        <f t="shared" si="3"/>
        <v>45</v>
      </c>
    </row>
    <row r="17" spans="2:15" ht="13.5">
      <c r="B17">
        <v>5</v>
      </c>
      <c r="C17" s="35">
        <f t="shared" si="4"/>
        <v>36</v>
      </c>
      <c r="D17" s="22">
        <v>62</v>
      </c>
      <c r="E17" s="18">
        <v>65</v>
      </c>
      <c r="F17" s="47">
        <f t="shared" si="0"/>
        <v>63.75</v>
      </c>
      <c r="G17" s="22">
        <v>60</v>
      </c>
      <c r="H17" s="18">
        <v>62</v>
      </c>
      <c r="I17" s="47">
        <f t="shared" si="1"/>
        <v>62</v>
      </c>
      <c r="J17" s="22">
        <v>111</v>
      </c>
      <c r="K17" s="18">
        <v>113</v>
      </c>
      <c r="L17" s="47">
        <f t="shared" si="2"/>
        <v>113.75</v>
      </c>
      <c r="M17" s="22"/>
      <c r="N17" s="18"/>
      <c r="O17" s="47">
        <f t="shared" si="3"/>
        <v>46</v>
      </c>
    </row>
    <row r="18" spans="2:15" ht="13.5">
      <c r="B18">
        <v>6</v>
      </c>
      <c r="C18" s="35">
        <f t="shared" si="4"/>
        <v>37</v>
      </c>
      <c r="D18" s="22">
        <v>62</v>
      </c>
      <c r="E18" s="18">
        <v>65</v>
      </c>
      <c r="F18" s="47">
        <f t="shared" si="0"/>
        <v>65</v>
      </c>
      <c r="G18" s="22">
        <v>63</v>
      </c>
      <c r="H18" s="18">
        <v>66</v>
      </c>
      <c r="I18" s="47">
        <f t="shared" si="1"/>
        <v>63</v>
      </c>
      <c r="J18" s="22">
        <v>114</v>
      </c>
      <c r="K18" s="18">
        <v>116</v>
      </c>
      <c r="L18" s="47">
        <f t="shared" si="2"/>
        <v>116</v>
      </c>
      <c r="M18" s="22"/>
      <c r="N18" s="18"/>
      <c r="O18" s="47">
        <f t="shared" si="3"/>
        <v>47</v>
      </c>
    </row>
    <row r="19" spans="2:15" ht="13.5">
      <c r="B19">
        <v>7</v>
      </c>
      <c r="C19" s="35">
        <f t="shared" si="4"/>
        <v>38</v>
      </c>
      <c r="D19" s="22">
        <v>66</v>
      </c>
      <c r="E19" s="18">
        <v>67</v>
      </c>
      <c r="F19" s="47">
        <f t="shared" si="0"/>
        <v>66.25</v>
      </c>
      <c r="G19" s="22">
        <v>63</v>
      </c>
      <c r="H19" s="18">
        <v>66</v>
      </c>
      <c r="I19" s="47">
        <f t="shared" si="1"/>
        <v>64</v>
      </c>
      <c r="J19" s="22">
        <v>117</v>
      </c>
      <c r="K19" s="18">
        <v>120</v>
      </c>
      <c r="L19" s="47">
        <f t="shared" si="2"/>
        <v>118.25</v>
      </c>
      <c r="M19" s="22"/>
      <c r="N19" s="18"/>
      <c r="O19" s="47">
        <f t="shared" si="3"/>
        <v>48</v>
      </c>
    </row>
    <row r="20" spans="2:15" ht="13.5">
      <c r="B20">
        <v>8</v>
      </c>
      <c r="C20" s="35">
        <f t="shared" si="4"/>
        <v>39</v>
      </c>
      <c r="D20" s="22">
        <v>66</v>
      </c>
      <c r="E20" s="18">
        <v>67</v>
      </c>
      <c r="F20" s="47">
        <f t="shared" si="0"/>
        <v>67.5</v>
      </c>
      <c r="G20" s="22">
        <v>63</v>
      </c>
      <c r="H20" s="18">
        <v>66</v>
      </c>
      <c r="I20" s="47">
        <f t="shared" si="1"/>
        <v>65</v>
      </c>
      <c r="J20" s="22">
        <v>120</v>
      </c>
      <c r="K20" s="18">
        <v>123</v>
      </c>
      <c r="L20" s="47">
        <f t="shared" si="2"/>
        <v>120.5</v>
      </c>
      <c r="M20" s="22"/>
      <c r="N20" s="18"/>
      <c r="O20" s="47">
        <f t="shared" si="3"/>
        <v>49</v>
      </c>
    </row>
    <row r="21" spans="2:15" ht="13.5">
      <c r="B21">
        <v>9</v>
      </c>
      <c r="C21" s="35">
        <f t="shared" si="4"/>
        <v>40</v>
      </c>
      <c r="D21" s="22">
        <v>68</v>
      </c>
      <c r="E21" s="18">
        <v>72</v>
      </c>
      <c r="F21" s="47">
        <f t="shared" si="0"/>
        <v>68.75</v>
      </c>
      <c r="G21" s="22">
        <v>63</v>
      </c>
      <c r="H21" s="18">
        <v>66</v>
      </c>
      <c r="I21" s="47">
        <f t="shared" si="1"/>
        <v>66</v>
      </c>
      <c r="J21" s="22">
        <v>120</v>
      </c>
      <c r="K21" s="18">
        <v>123</v>
      </c>
      <c r="L21" s="47">
        <f t="shared" si="2"/>
        <v>122.75</v>
      </c>
      <c r="M21" s="22"/>
      <c r="N21" s="18"/>
      <c r="O21" s="47">
        <f t="shared" si="3"/>
        <v>50</v>
      </c>
    </row>
    <row r="22" spans="2:15" ht="13.5">
      <c r="B22">
        <v>10</v>
      </c>
      <c r="C22" s="35">
        <f t="shared" si="4"/>
        <v>41</v>
      </c>
      <c r="D22" s="22">
        <v>68</v>
      </c>
      <c r="E22" s="18">
        <v>72</v>
      </c>
      <c r="F22" s="47">
        <f t="shared" si="0"/>
        <v>70</v>
      </c>
      <c r="G22" s="22">
        <v>67</v>
      </c>
      <c r="H22" s="18">
        <v>68</v>
      </c>
      <c r="I22" s="47">
        <f t="shared" si="1"/>
        <v>67</v>
      </c>
      <c r="J22" s="22">
        <v>124</v>
      </c>
      <c r="K22" s="18">
        <v>126</v>
      </c>
      <c r="L22" s="47">
        <f t="shared" si="2"/>
        <v>125</v>
      </c>
      <c r="M22" s="22"/>
      <c r="N22" s="18"/>
      <c r="O22" s="47">
        <f t="shared" si="3"/>
        <v>51</v>
      </c>
    </row>
    <row r="23" spans="2:15" ht="13.5">
      <c r="B23">
        <v>11</v>
      </c>
      <c r="C23" s="35">
        <f t="shared" si="4"/>
        <v>42</v>
      </c>
      <c r="D23" s="22">
        <v>68</v>
      </c>
      <c r="E23" s="18">
        <v>72</v>
      </c>
      <c r="F23" s="47">
        <f t="shared" si="0"/>
        <v>71.25</v>
      </c>
      <c r="G23" s="22">
        <v>67</v>
      </c>
      <c r="H23" s="18">
        <v>68</v>
      </c>
      <c r="I23" s="47">
        <f t="shared" si="1"/>
        <v>68</v>
      </c>
      <c r="J23" s="22">
        <v>127</v>
      </c>
      <c r="K23" s="18">
        <v>129</v>
      </c>
      <c r="L23" s="47">
        <f t="shared" si="2"/>
        <v>127.25</v>
      </c>
      <c r="M23" s="22"/>
      <c r="N23" s="18"/>
      <c r="O23" s="47">
        <f t="shared" si="3"/>
        <v>52</v>
      </c>
    </row>
    <row r="24" spans="2:15" ht="13.5">
      <c r="B24">
        <v>12</v>
      </c>
      <c r="C24" s="35">
        <f t="shared" si="4"/>
        <v>43</v>
      </c>
      <c r="D24" s="22">
        <v>68</v>
      </c>
      <c r="E24" s="18">
        <v>72</v>
      </c>
      <c r="F24" s="47">
        <f t="shared" si="0"/>
        <v>72.5</v>
      </c>
      <c r="G24" s="22">
        <v>69</v>
      </c>
      <c r="H24" s="18">
        <v>73</v>
      </c>
      <c r="I24" s="47">
        <f t="shared" si="1"/>
        <v>69</v>
      </c>
      <c r="J24" s="22">
        <v>127</v>
      </c>
      <c r="K24" s="18">
        <v>129</v>
      </c>
      <c r="L24" s="47">
        <f t="shared" si="2"/>
        <v>129.5</v>
      </c>
      <c r="M24" s="22"/>
      <c r="N24" s="18"/>
      <c r="O24" s="47">
        <f t="shared" si="3"/>
        <v>53</v>
      </c>
    </row>
    <row r="25" spans="2:15" ht="13.5">
      <c r="B25">
        <v>13</v>
      </c>
      <c r="C25" s="35">
        <f t="shared" si="4"/>
        <v>44</v>
      </c>
      <c r="D25" s="22">
        <v>73</v>
      </c>
      <c r="E25" s="18"/>
      <c r="F25" s="47">
        <f t="shared" si="0"/>
        <v>73.75</v>
      </c>
      <c r="G25" s="22">
        <v>69</v>
      </c>
      <c r="H25" s="18">
        <v>73</v>
      </c>
      <c r="I25" s="47">
        <f t="shared" si="1"/>
        <v>70</v>
      </c>
      <c r="J25" s="22">
        <v>130</v>
      </c>
      <c r="K25" s="18">
        <v>133</v>
      </c>
      <c r="L25" s="47">
        <f t="shared" si="2"/>
        <v>131.75</v>
      </c>
      <c r="M25" s="22"/>
      <c r="N25" s="18"/>
      <c r="O25" s="47">
        <f t="shared" si="3"/>
        <v>54</v>
      </c>
    </row>
    <row r="26" spans="2:15" ht="13.5">
      <c r="B26">
        <v>14</v>
      </c>
      <c r="C26" s="35">
        <f t="shared" si="4"/>
        <v>45</v>
      </c>
      <c r="D26" s="22">
        <v>74</v>
      </c>
      <c r="E26" s="18">
        <v>80</v>
      </c>
      <c r="F26" s="47">
        <f t="shared" si="0"/>
        <v>75</v>
      </c>
      <c r="G26" s="22">
        <v>69</v>
      </c>
      <c r="H26" s="18">
        <v>73</v>
      </c>
      <c r="I26" s="47">
        <f t="shared" si="1"/>
        <v>71</v>
      </c>
      <c r="J26" s="22">
        <v>134</v>
      </c>
      <c r="K26" s="18">
        <v>135</v>
      </c>
      <c r="L26" s="47">
        <f t="shared" si="2"/>
        <v>134</v>
      </c>
      <c r="M26" s="22"/>
      <c r="N26" s="18"/>
      <c r="O26" s="47">
        <f t="shared" si="3"/>
        <v>55</v>
      </c>
    </row>
    <row r="27" spans="2:15" ht="13.5">
      <c r="B27">
        <v>15</v>
      </c>
      <c r="C27" s="35">
        <f t="shared" si="4"/>
        <v>46</v>
      </c>
      <c r="D27" s="22">
        <v>74</v>
      </c>
      <c r="E27" s="18">
        <v>80</v>
      </c>
      <c r="F27" s="47">
        <f t="shared" si="0"/>
        <v>76.25</v>
      </c>
      <c r="G27" s="22">
        <v>69</v>
      </c>
      <c r="H27" s="18">
        <v>73</v>
      </c>
      <c r="I27" s="47">
        <f t="shared" si="1"/>
        <v>72</v>
      </c>
      <c r="J27" s="22">
        <v>136</v>
      </c>
      <c r="K27" s="18">
        <v>140</v>
      </c>
      <c r="L27" s="47">
        <f t="shared" si="2"/>
        <v>136.25</v>
      </c>
      <c r="M27" s="22"/>
      <c r="N27" s="18"/>
      <c r="O27" s="47">
        <f t="shared" si="3"/>
        <v>56</v>
      </c>
    </row>
    <row r="28" spans="2:15" ht="13.5">
      <c r="B28">
        <v>16</v>
      </c>
      <c r="C28" s="35">
        <f t="shared" si="4"/>
        <v>47</v>
      </c>
      <c r="D28" s="22">
        <v>74</v>
      </c>
      <c r="E28" s="18">
        <v>80</v>
      </c>
      <c r="F28" s="47">
        <f t="shared" si="0"/>
        <v>77.5</v>
      </c>
      <c r="G28" s="22">
        <v>69</v>
      </c>
      <c r="H28" s="18">
        <v>73</v>
      </c>
      <c r="I28" s="47">
        <f t="shared" si="1"/>
        <v>73</v>
      </c>
      <c r="J28" s="22">
        <v>136</v>
      </c>
      <c r="K28" s="18">
        <v>140</v>
      </c>
      <c r="L28" s="47">
        <f t="shared" si="2"/>
        <v>138.5</v>
      </c>
      <c r="M28" s="22"/>
      <c r="N28" s="18"/>
      <c r="O28" s="47">
        <f t="shared" si="3"/>
        <v>57</v>
      </c>
    </row>
    <row r="29" spans="2:15" ht="13.5">
      <c r="B29">
        <v>17</v>
      </c>
      <c r="C29" s="35">
        <f t="shared" si="4"/>
        <v>48</v>
      </c>
      <c r="D29" s="22">
        <v>74</v>
      </c>
      <c r="E29" s="18">
        <v>80</v>
      </c>
      <c r="F29" s="47">
        <f t="shared" si="0"/>
        <v>78.75</v>
      </c>
      <c r="G29" s="22">
        <v>74</v>
      </c>
      <c r="H29" s="18"/>
      <c r="I29" s="47">
        <f t="shared" si="1"/>
        <v>74</v>
      </c>
      <c r="J29" s="22">
        <v>140</v>
      </c>
      <c r="K29" s="18">
        <v>141</v>
      </c>
      <c r="L29" s="47">
        <f t="shared" si="2"/>
        <v>140.75</v>
      </c>
      <c r="M29" s="22"/>
      <c r="N29" s="18"/>
      <c r="O29" s="47">
        <f t="shared" si="3"/>
        <v>58</v>
      </c>
    </row>
    <row r="30" spans="2:15" ht="13.5">
      <c r="B30">
        <v>18</v>
      </c>
      <c r="C30" s="35">
        <f t="shared" si="4"/>
        <v>49</v>
      </c>
      <c r="D30" s="22">
        <v>80</v>
      </c>
      <c r="E30" s="18">
        <v>86</v>
      </c>
      <c r="F30" s="47">
        <f t="shared" si="0"/>
        <v>80</v>
      </c>
      <c r="G30" s="22">
        <v>75</v>
      </c>
      <c r="H30" s="18">
        <v>80</v>
      </c>
      <c r="I30" s="47">
        <f t="shared" si="1"/>
        <v>75</v>
      </c>
      <c r="J30" s="22">
        <v>142</v>
      </c>
      <c r="K30" s="18">
        <v>146</v>
      </c>
      <c r="L30" s="47">
        <f t="shared" si="2"/>
        <v>143</v>
      </c>
      <c r="M30" s="22"/>
      <c r="N30" s="18"/>
      <c r="O30" s="47">
        <f t="shared" si="3"/>
        <v>59</v>
      </c>
    </row>
    <row r="31" spans="2:15" ht="13.5">
      <c r="B31">
        <v>19</v>
      </c>
      <c r="C31" s="35">
        <f t="shared" si="4"/>
        <v>50</v>
      </c>
      <c r="D31" s="22">
        <v>80</v>
      </c>
      <c r="E31" s="18">
        <v>86</v>
      </c>
      <c r="F31" s="47">
        <f t="shared" si="0"/>
        <v>81.25</v>
      </c>
      <c r="G31" s="22">
        <v>75</v>
      </c>
      <c r="H31" s="18">
        <v>80</v>
      </c>
      <c r="I31" s="47">
        <f t="shared" si="1"/>
        <v>76</v>
      </c>
      <c r="J31" s="22">
        <v>142</v>
      </c>
      <c r="K31" s="18">
        <v>146</v>
      </c>
      <c r="L31" s="47">
        <f t="shared" si="2"/>
        <v>145.25</v>
      </c>
      <c r="M31" s="22"/>
      <c r="N31" s="18"/>
      <c r="O31" s="47">
        <f t="shared" si="3"/>
        <v>60</v>
      </c>
    </row>
    <row r="32" spans="2:15" ht="13.5">
      <c r="B32">
        <v>20</v>
      </c>
      <c r="C32" s="35">
        <f t="shared" si="4"/>
        <v>51</v>
      </c>
      <c r="D32" s="22">
        <v>80</v>
      </c>
      <c r="E32" s="18">
        <v>86</v>
      </c>
      <c r="F32" s="47">
        <f t="shared" si="0"/>
        <v>82.5</v>
      </c>
      <c r="G32" s="22">
        <v>75</v>
      </c>
      <c r="H32" s="18">
        <v>80</v>
      </c>
      <c r="I32" s="47">
        <f t="shared" si="1"/>
        <v>77</v>
      </c>
      <c r="J32" s="22">
        <v>147</v>
      </c>
      <c r="K32" s="18"/>
      <c r="L32" s="47">
        <f t="shared" si="2"/>
        <v>147.5</v>
      </c>
      <c r="M32" s="22"/>
      <c r="N32" s="18"/>
      <c r="O32" s="47">
        <f t="shared" si="3"/>
        <v>61</v>
      </c>
    </row>
    <row r="33" spans="2:15" ht="13.5">
      <c r="B33">
        <v>21</v>
      </c>
      <c r="C33" s="35">
        <f t="shared" si="4"/>
        <v>52</v>
      </c>
      <c r="D33" s="22">
        <v>80</v>
      </c>
      <c r="E33" s="18">
        <v>86</v>
      </c>
      <c r="F33" s="47">
        <f t="shared" si="0"/>
        <v>83.75</v>
      </c>
      <c r="G33" s="22">
        <v>75</v>
      </c>
      <c r="H33" s="18">
        <v>80</v>
      </c>
      <c r="I33" s="47">
        <f t="shared" si="1"/>
        <v>78</v>
      </c>
      <c r="J33" s="22">
        <v>148</v>
      </c>
      <c r="K33" s="18">
        <v>153</v>
      </c>
      <c r="L33" s="47">
        <f t="shared" si="2"/>
        <v>149.75</v>
      </c>
      <c r="M33" s="22"/>
      <c r="N33" s="18"/>
      <c r="O33" s="47">
        <f t="shared" si="3"/>
        <v>62</v>
      </c>
    </row>
    <row r="34" spans="2:15" ht="13.5">
      <c r="B34">
        <v>22</v>
      </c>
      <c r="C34" s="35">
        <f t="shared" si="4"/>
        <v>53</v>
      </c>
      <c r="D34" s="22">
        <v>80</v>
      </c>
      <c r="E34" s="18">
        <v>86</v>
      </c>
      <c r="F34" s="47">
        <f t="shared" si="0"/>
        <v>85</v>
      </c>
      <c r="G34" s="22">
        <v>75</v>
      </c>
      <c r="H34" s="18">
        <v>80</v>
      </c>
      <c r="I34" s="47">
        <f t="shared" si="1"/>
        <v>79</v>
      </c>
      <c r="J34" s="22">
        <v>148</v>
      </c>
      <c r="K34" s="18">
        <v>153</v>
      </c>
      <c r="L34" s="47">
        <f t="shared" si="2"/>
        <v>152</v>
      </c>
      <c r="M34" s="22"/>
      <c r="N34" s="18"/>
      <c r="O34" s="47">
        <f t="shared" si="3"/>
        <v>63</v>
      </c>
    </row>
    <row r="35" spans="2:15" ht="13.5">
      <c r="B35">
        <v>23</v>
      </c>
      <c r="C35" s="35">
        <f t="shared" si="4"/>
        <v>54</v>
      </c>
      <c r="D35" s="22">
        <v>80</v>
      </c>
      <c r="E35" s="18">
        <v>86</v>
      </c>
      <c r="F35" s="47">
        <f t="shared" si="0"/>
        <v>86.25</v>
      </c>
      <c r="G35" s="22">
        <v>80</v>
      </c>
      <c r="H35" s="18">
        <v>85</v>
      </c>
      <c r="I35" s="47">
        <f t="shared" si="1"/>
        <v>80</v>
      </c>
      <c r="J35" s="22">
        <v>154</v>
      </c>
      <c r="K35" s="18">
        <v>160</v>
      </c>
      <c r="L35" s="47">
        <f t="shared" si="2"/>
        <v>154.25</v>
      </c>
      <c r="M35" s="22"/>
      <c r="N35" s="18"/>
      <c r="O35" s="47">
        <f t="shared" si="3"/>
        <v>64</v>
      </c>
    </row>
    <row r="36" spans="2:15" ht="13.5">
      <c r="B36">
        <v>24</v>
      </c>
      <c r="C36" s="35">
        <f t="shared" si="4"/>
        <v>55</v>
      </c>
      <c r="D36" s="22">
        <v>87</v>
      </c>
      <c r="E36" s="18"/>
      <c r="F36" s="47">
        <f t="shared" si="0"/>
        <v>87.5</v>
      </c>
      <c r="G36" s="22">
        <v>80</v>
      </c>
      <c r="H36" s="18">
        <v>85</v>
      </c>
      <c r="I36" s="47">
        <f t="shared" si="1"/>
        <v>81</v>
      </c>
      <c r="J36" s="22">
        <v>154</v>
      </c>
      <c r="K36" s="18">
        <v>160</v>
      </c>
      <c r="L36" s="47">
        <f t="shared" si="2"/>
        <v>156.5</v>
      </c>
      <c r="M36" s="22"/>
      <c r="N36" s="18"/>
      <c r="O36" s="47">
        <f t="shared" si="3"/>
        <v>65</v>
      </c>
    </row>
    <row r="37" spans="2:15" ht="13.5">
      <c r="B37">
        <v>25</v>
      </c>
      <c r="C37" s="35">
        <f t="shared" si="4"/>
        <v>56</v>
      </c>
      <c r="D37" s="22">
        <v>88</v>
      </c>
      <c r="E37" s="18">
        <v>92</v>
      </c>
      <c r="F37" s="47">
        <f t="shared" si="0"/>
        <v>88.75</v>
      </c>
      <c r="G37" s="22">
        <v>80</v>
      </c>
      <c r="H37" s="18">
        <v>85</v>
      </c>
      <c r="I37" s="47">
        <f t="shared" si="1"/>
        <v>82</v>
      </c>
      <c r="J37" s="22">
        <v>154</v>
      </c>
      <c r="K37" s="18">
        <v>160</v>
      </c>
      <c r="L37" s="47">
        <f t="shared" si="2"/>
        <v>158.75</v>
      </c>
      <c r="M37" s="22"/>
      <c r="N37" s="18"/>
      <c r="O37" s="47">
        <f t="shared" si="3"/>
        <v>66</v>
      </c>
    </row>
    <row r="38" spans="2:15" ht="13.5">
      <c r="B38">
        <v>26</v>
      </c>
      <c r="C38" s="35">
        <f t="shared" si="4"/>
        <v>57</v>
      </c>
      <c r="D38" s="22">
        <v>88</v>
      </c>
      <c r="E38" s="18">
        <v>92</v>
      </c>
      <c r="F38" s="47">
        <f t="shared" si="0"/>
        <v>90</v>
      </c>
      <c r="G38" s="22">
        <v>80</v>
      </c>
      <c r="H38" s="18">
        <v>85</v>
      </c>
      <c r="I38" s="47">
        <f t="shared" si="1"/>
        <v>83</v>
      </c>
      <c r="J38" s="22">
        <v>160</v>
      </c>
      <c r="K38" s="18">
        <v>166</v>
      </c>
      <c r="L38" s="47">
        <f t="shared" si="2"/>
        <v>161</v>
      </c>
      <c r="M38" s="22"/>
      <c r="N38" s="18"/>
      <c r="O38" s="47">
        <f t="shared" si="3"/>
        <v>67</v>
      </c>
    </row>
    <row r="39" spans="2:15" ht="13.5">
      <c r="B39">
        <v>27</v>
      </c>
      <c r="C39" s="35">
        <f t="shared" si="4"/>
        <v>58</v>
      </c>
      <c r="D39" s="22">
        <v>88</v>
      </c>
      <c r="E39" s="18">
        <v>92</v>
      </c>
      <c r="F39" s="47">
        <f t="shared" si="0"/>
        <v>91.25</v>
      </c>
      <c r="G39" s="22">
        <v>80</v>
      </c>
      <c r="H39" s="18">
        <v>85</v>
      </c>
      <c r="I39" s="47">
        <f t="shared" si="1"/>
        <v>84</v>
      </c>
      <c r="J39" s="22">
        <v>160</v>
      </c>
      <c r="K39" s="18">
        <v>166</v>
      </c>
      <c r="L39" s="47">
        <f t="shared" si="2"/>
        <v>163.25</v>
      </c>
      <c r="M39" s="22"/>
      <c r="N39" s="18"/>
      <c r="O39" s="47">
        <f t="shared" si="3"/>
        <v>68</v>
      </c>
    </row>
    <row r="40" spans="2:15" ht="13.5">
      <c r="B40">
        <v>28</v>
      </c>
      <c r="C40" s="35">
        <f t="shared" si="4"/>
        <v>59</v>
      </c>
      <c r="D40" s="22">
        <v>88</v>
      </c>
      <c r="E40" s="18">
        <v>92</v>
      </c>
      <c r="F40" s="47">
        <f t="shared" si="0"/>
        <v>92.5</v>
      </c>
      <c r="G40" s="22">
        <v>80</v>
      </c>
      <c r="H40" s="18">
        <v>85</v>
      </c>
      <c r="I40" s="47">
        <f t="shared" si="1"/>
        <v>85</v>
      </c>
      <c r="J40" s="22">
        <v>160</v>
      </c>
      <c r="K40" s="18">
        <v>166</v>
      </c>
      <c r="L40" s="47">
        <f t="shared" si="2"/>
        <v>165.5</v>
      </c>
      <c r="M40" s="22"/>
      <c r="N40" s="18"/>
      <c r="O40" s="47">
        <f t="shared" si="3"/>
        <v>69</v>
      </c>
    </row>
    <row r="41" spans="2:15" ht="13.5">
      <c r="B41">
        <v>29</v>
      </c>
      <c r="C41" s="35">
        <f t="shared" si="4"/>
        <v>60</v>
      </c>
      <c r="D41" s="22">
        <v>93</v>
      </c>
      <c r="E41" s="18">
        <v>94</v>
      </c>
      <c r="F41" s="47">
        <f t="shared" si="0"/>
        <v>93.75</v>
      </c>
      <c r="G41" s="22">
        <v>86</v>
      </c>
      <c r="H41" s="18"/>
      <c r="I41" s="47">
        <f t="shared" si="1"/>
        <v>86</v>
      </c>
      <c r="J41" s="22">
        <v>167</v>
      </c>
      <c r="K41" s="18">
        <v>172</v>
      </c>
      <c r="L41" s="47">
        <f t="shared" si="2"/>
        <v>167.75</v>
      </c>
      <c r="M41" s="22"/>
      <c r="N41" s="18"/>
      <c r="O41" s="47">
        <f t="shared" si="3"/>
        <v>70</v>
      </c>
    </row>
    <row r="42" spans="2:15" ht="13.5">
      <c r="B42">
        <v>30</v>
      </c>
      <c r="C42" s="35">
        <f t="shared" si="4"/>
        <v>61</v>
      </c>
      <c r="D42" s="22"/>
      <c r="E42" s="18"/>
      <c r="F42" s="47">
        <f t="shared" si="0"/>
        <v>95</v>
      </c>
      <c r="G42" s="22"/>
      <c r="H42" s="18"/>
      <c r="I42" s="47">
        <f t="shared" si="1"/>
        <v>87</v>
      </c>
      <c r="J42" s="22"/>
      <c r="K42" s="18"/>
      <c r="L42" s="47">
        <f t="shared" si="2"/>
        <v>170</v>
      </c>
      <c r="M42" s="22"/>
      <c r="N42" s="18"/>
      <c r="O42" s="47">
        <f t="shared" si="3"/>
        <v>71</v>
      </c>
    </row>
    <row r="43" spans="2:15" ht="13.5">
      <c r="B43">
        <v>31</v>
      </c>
      <c r="C43" s="35">
        <f t="shared" si="4"/>
        <v>62</v>
      </c>
      <c r="D43" s="22"/>
      <c r="E43" s="18"/>
      <c r="F43" s="47">
        <f t="shared" si="0"/>
        <v>96.25</v>
      </c>
      <c r="G43" s="22"/>
      <c r="H43" s="18"/>
      <c r="I43" s="47">
        <f t="shared" si="1"/>
        <v>88</v>
      </c>
      <c r="J43" s="22"/>
      <c r="K43" s="18"/>
      <c r="L43" s="47">
        <f t="shared" si="2"/>
        <v>172.25</v>
      </c>
      <c r="M43" s="22"/>
      <c r="N43" s="18"/>
      <c r="O43" s="47">
        <f t="shared" si="3"/>
        <v>72</v>
      </c>
    </row>
    <row r="44" spans="2:15" ht="13.5">
      <c r="B44">
        <v>32</v>
      </c>
      <c r="C44" s="35">
        <f t="shared" si="4"/>
        <v>63</v>
      </c>
      <c r="D44" s="22"/>
      <c r="E44" s="18"/>
      <c r="F44" s="47">
        <f t="shared" si="0"/>
        <v>97.5</v>
      </c>
      <c r="G44" s="22"/>
      <c r="H44" s="18"/>
      <c r="I44" s="47">
        <f t="shared" si="1"/>
        <v>89</v>
      </c>
      <c r="J44" s="22"/>
      <c r="K44" s="18"/>
      <c r="L44" s="47">
        <f t="shared" si="2"/>
        <v>174.5</v>
      </c>
      <c r="M44" s="22"/>
      <c r="N44" s="18"/>
      <c r="O44" s="47">
        <f t="shared" si="3"/>
        <v>73</v>
      </c>
    </row>
    <row r="45" spans="2:15" ht="13.5">
      <c r="B45">
        <v>33</v>
      </c>
      <c r="C45" s="35">
        <f t="shared" si="4"/>
        <v>64</v>
      </c>
      <c r="D45" s="22"/>
      <c r="E45" s="18"/>
      <c r="F45" s="47">
        <f t="shared" si="0"/>
        <v>98.75</v>
      </c>
      <c r="G45" s="22"/>
      <c r="H45" s="18"/>
      <c r="I45" s="47">
        <f t="shared" si="1"/>
        <v>90</v>
      </c>
      <c r="J45" s="22"/>
      <c r="K45" s="18"/>
      <c r="L45" s="47">
        <f t="shared" si="2"/>
        <v>176.75</v>
      </c>
      <c r="M45" s="22"/>
      <c r="N45" s="18"/>
      <c r="O45" s="47">
        <f t="shared" si="3"/>
        <v>74</v>
      </c>
    </row>
    <row r="46" spans="2:15" ht="13.5">
      <c r="B46">
        <v>34</v>
      </c>
      <c r="C46" s="35">
        <f t="shared" si="4"/>
        <v>65</v>
      </c>
      <c r="D46" s="22"/>
      <c r="E46" s="18"/>
      <c r="F46" s="47">
        <f t="shared" si="0"/>
        <v>100</v>
      </c>
      <c r="G46" s="22"/>
      <c r="H46" s="18"/>
      <c r="I46" s="47">
        <f t="shared" si="1"/>
        <v>91</v>
      </c>
      <c r="J46" s="22"/>
      <c r="K46" s="18"/>
      <c r="L46" s="47">
        <f t="shared" si="2"/>
        <v>179</v>
      </c>
      <c r="M46" s="22"/>
      <c r="N46" s="18"/>
      <c r="O46" s="47">
        <f t="shared" si="3"/>
        <v>75</v>
      </c>
    </row>
    <row r="47" spans="2:15" ht="13.5">
      <c r="B47">
        <v>35</v>
      </c>
      <c r="C47" s="35">
        <f t="shared" si="4"/>
        <v>66</v>
      </c>
      <c r="D47" s="22"/>
      <c r="E47" s="18"/>
      <c r="F47" s="47">
        <f t="shared" si="0"/>
        <v>101.25</v>
      </c>
      <c r="G47" s="22"/>
      <c r="H47" s="18"/>
      <c r="I47" s="47">
        <f t="shared" si="1"/>
        <v>92</v>
      </c>
      <c r="J47" s="22"/>
      <c r="K47" s="18"/>
      <c r="L47" s="47">
        <f t="shared" si="2"/>
        <v>181.25</v>
      </c>
      <c r="M47" s="22"/>
      <c r="N47" s="18"/>
      <c r="O47" s="47">
        <f t="shared" si="3"/>
        <v>76</v>
      </c>
    </row>
    <row r="48" spans="2:15" ht="13.5">
      <c r="B48">
        <v>36</v>
      </c>
      <c r="C48" s="35">
        <f t="shared" si="4"/>
        <v>67</v>
      </c>
      <c r="D48" s="22"/>
      <c r="E48" s="18"/>
      <c r="F48" s="47">
        <f t="shared" si="0"/>
        <v>102.5</v>
      </c>
      <c r="G48" s="22"/>
      <c r="H48" s="18"/>
      <c r="I48" s="47">
        <f t="shared" si="1"/>
        <v>93</v>
      </c>
      <c r="J48" s="22"/>
      <c r="K48" s="18"/>
      <c r="L48" s="47">
        <f t="shared" si="2"/>
        <v>183.5</v>
      </c>
      <c r="M48" s="22"/>
      <c r="N48" s="18"/>
      <c r="O48" s="47">
        <f t="shared" si="3"/>
        <v>77</v>
      </c>
    </row>
    <row r="49" spans="2:15" ht="13.5">
      <c r="B49">
        <v>37</v>
      </c>
      <c r="C49" s="35">
        <f t="shared" si="4"/>
        <v>68</v>
      </c>
      <c r="D49" s="22"/>
      <c r="E49" s="18"/>
      <c r="F49" s="47">
        <f t="shared" si="0"/>
        <v>103.75</v>
      </c>
      <c r="G49" s="22"/>
      <c r="H49" s="18"/>
      <c r="I49" s="47">
        <f t="shared" si="1"/>
        <v>94</v>
      </c>
      <c r="J49" s="22"/>
      <c r="K49" s="18"/>
      <c r="L49" s="47">
        <f t="shared" si="2"/>
        <v>185.75</v>
      </c>
      <c r="M49" s="22"/>
      <c r="N49" s="18"/>
      <c r="O49" s="47">
        <f t="shared" si="3"/>
        <v>78</v>
      </c>
    </row>
    <row r="50" spans="2:15" ht="13.5">
      <c r="B50">
        <v>38</v>
      </c>
      <c r="C50" s="35">
        <f t="shared" si="4"/>
        <v>69</v>
      </c>
      <c r="D50" s="22"/>
      <c r="E50" s="18"/>
      <c r="F50" s="47">
        <f t="shared" si="0"/>
        <v>105</v>
      </c>
      <c r="G50" s="22"/>
      <c r="H50" s="18"/>
      <c r="I50" s="47">
        <f t="shared" si="1"/>
        <v>95</v>
      </c>
      <c r="J50" s="22"/>
      <c r="K50" s="18"/>
      <c r="L50" s="47">
        <f t="shared" si="2"/>
        <v>188</v>
      </c>
      <c r="M50" s="22"/>
      <c r="N50" s="18"/>
      <c r="O50" s="47">
        <f t="shared" si="3"/>
        <v>79</v>
      </c>
    </row>
    <row r="51" spans="2:15" ht="13.5">
      <c r="B51">
        <v>39</v>
      </c>
      <c r="C51" s="35">
        <f t="shared" si="4"/>
        <v>70</v>
      </c>
      <c r="D51" s="22"/>
      <c r="E51" s="18"/>
      <c r="F51" s="47">
        <f t="shared" si="0"/>
        <v>106.25</v>
      </c>
      <c r="G51" s="22"/>
      <c r="H51" s="18"/>
      <c r="I51" s="47">
        <f t="shared" si="1"/>
        <v>96</v>
      </c>
      <c r="J51" s="22"/>
      <c r="K51" s="18"/>
      <c r="L51" s="47">
        <f t="shared" si="2"/>
        <v>190.25</v>
      </c>
      <c r="M51" s="22"/>
      <c r="N51" s="18"/>
      <c r="O51" s="47">
        <f t="shared" si="3"/>
        <v>80</v>
      </c>
    </row>
    <row r="52" spans="2:15" ht="13.5">
      <c r="B52">
        <v>40</v>
      </c>
      <c r="C52" s="35">
        <f t="shared" si="4"/>
        <v>71</v>
      </c>
      <c r="D52" s="22"/>
      <c r="E52" s="18"/>
      <c r="F52" s="47">
        <f t="shared" si="0"/>
        <v>107.5</v>
      </c>
      <c r="G52" s="22"/>
      <c r="H52" s="18"/>
      <c r="I52" s="47">
        <f t="shared" si="1"/>
        <v>97</v>
      </c>
      <c r="J52" s="22"/>
      <c r="K52" s="18"/>
      <c r="L52" s="47">
        <f t="shared" si="2"/>
        <v>192.5</v>
      </c>
      <c r="M52" s="22"/>
      <c r="N52" s="18"/>
      <c r="O52" s="47">
        <f t="shared" si="3"/>
        <v>81</v>
      </c>
    </row>
    <row r="53" spans="2:15" ht="13.5">
      <c r="B53">
        <v>41</v>
      </c>
      <c r="C53" s="35">
        <f t="shared" si="4"/>
        <v>72</v>
      </c>
      <c r="D53" s="22"/>
      <c r="E53" s="18"/>
      <c r="F53" s="47">
        <f t="shared" si="0"/>
        <v>108.75</v>
      </c>
      <c r="G53" s="22"/>
      <c r="H53" s="18"/>
      <c r="I53" s="47">
        <f t="shared" si="1"/>
        <v>98</v>
      </c>
      <c r="J53" s="22"/>
      <c r="K53" s="18"/>
      <c r="L53" s="47">
        <f t="shared" si="2"/>
        <v>194.75</v>
      </c>
      <c r="M53" s="22"/>
      <c r="N53" s="18"/>
      <c r="O53" s="47">
        <f t="shared" si="3"/>
        <v>82</v>
      </c>
    </row>
    <row r="54" spans="2:15" ht="13.5">
      <c r="B54">
        <v>42</v>
      </c>
      <c r="C54" s="35">
        <f t="shared" si="4"/>
        <v>73</v>
      </c>
      <c r="D54" s="22"/>
      <c r="E54" s="18"/>
      <c r="F54" s="47">
        <f t="shared" si="0"/>
        <v>110</v>
      </c>
      <c r="G54" s="22"/>
      <c r="H54" s="18"/>
      <c r="I54" s="47">
        <f t="shared" si="1"/>
        <v>99</v>
      </c>
      <c r="J54" s="22"/>
      <c r="K54" s="18"/>
      <c r="L54" s="47">
        <f t="shared" si="2"/>
        <v>197</v>
      </c>
      <c r="M54" s="22"/>
      <c r="N54" s="18"/>
      <c r="O54" s="47">
        <f t="shared" si="3"/>
        <v>83</v>
      </c>
    </row>
    <row r="55" spans="2:15" ht="13.5">
      <c r="B55">
        <v>43</v>
      </c>
      <c r="C55" s="35">
        <f t="shared" si="4"/>
        <v>74</v>
      </c>
      <c r="D55" s="22"/>
      <c r="E55" s="18"/>
      <c r="F55" s="47">
        <f t="shared" si="0"/>
        <v>111.25</v>
      </c>
      <c r="G55" s="22"/>
      <c r="H55" s="18"/>
      <c r="I55" s="47">
        <f t="shared" si="1"/>
        <v>100</v>
      </c>
      <c r="J55" s="22"/>
      <c r="K55" s="18"/>
      <c r="L55" s="47">
        <f t="shared" si="2"/>
        <v>199.25</v>
      </c>
      <c r="M55" s="22"/>
      <c r="N55" s="18"/>
      <c r="O55" s="47">
        <f t="shared" si="3"/>
        <v>84</v>
      </c>
    </row>
    <row r="56" spans="2:15" ht="13.5">
      <c r="B56">
        <v>44</v>
      </c>
      <c r="C56" s="35">
        <f t="shared" si="4"/>
        <v>75</v>
      </c>
      <c r="D56" s="22"/>
      <c r="E56" s="18"/>
      <c r="F56" s="47">
        <f t="shared" si="0"/>
        <v>112.5</v>
      </c>
      <c r="G56" s="22"/>
      <c r="H56" s="18"/>
      <c r="I56" s="47">
        <f t="shared" si="1"/>
        <v>101</v>
      </c>
      <c r="J56" s="22"/>
      <c r="K56" s="18"/>
      <c r="L56" s="47">
        <f t="shared" si="2"/>
        <v>201.5</v>
      </c>
      <c r="M56" s="22"/>
      <c r="N56" s="18"/>
      <c r="O56" s="47">
        <f t="shared" si="3"/>
        <v>85</v>
      </c>
    </row>
    <row r="57" spans="2:15" ht="13.5">
      <c r="B57">
        <v>45</v>
      </c>
      <c r="C57" s="35">
        <f t="shared" si="4"/>
        <v>76</v>
      </c>
      <c r="D57" s="22"/>
      <c r="E57" s="18"/>
      <c r="F57" s="47">
        <f t="shared" si="0"/>
        <v>113.75</v>
      </c>
      <c r="G57" s="22"/>
      <c r="H57" s="18"/>
      <c r="I57" s="47">
        <f t="shared" si="1"/>
        <v>102</v>
      </c>
      <c r="J57" s="22"/>
      <c r="K57" s="18"/>
      <c r="L57" s="47">
        <f t="shared" si="2"/>
        <v>203.75</v>
      </c>
      <c r="M57" s="22"/>
      <c r="N57" s="18"/>
      <c r="O57" s="47">
        <f t="shared" si="3"/>
        <v>86</v>
      </c>
    </row>
    <row r="58" spans="2:15" ht="13.5">
      <c r="B58">
        <v>46</v>
      </c>
      <c r="C58" s="35">
        <f t="shared" si="4"/>
        <v>77</v>
      </c>
      <c r="D58" s="22"/>
      <c r="E58" s="18"/>
      <c r="F58" s="47">
        <f t="shared" si="0"/>
        <v>115</v>
      </c>
      <c r="G58" s="22"/>
      <c r="H58" s="18"/>
      <c r="I58" s="47">
        <f t="shared" si="1"/>
        <v>103</v>
      </c>
      <c r="J58" s="22"/>
      <c r="K58" s="18"/>
      <c r="L58" s="47">
        <f t="shared" si="2"/>
        <v>206</v>
      </c>
      <c r="M58" s="22"/>
      <c r="N58" s="18"/>
      <c r="O58" s="47">
        <f t="shared" si="3"/>
        <v>87</v>
      </c>
    </row>
    <row r="59" spans="2:15" ht="13.5">
      <c r="B59">
        <v>47</v>
      </c>
      <c r="C59" s="35">
        <f t="shared" si="4"/>
        <v>78</v>
      </c>
      <c r="D59" s="22"/>
      <c r="E59" s="18"/>
      <c r="F59" s="47">
        <f t="shared" si="0"/>
        <v>116.25</v>
      </c>
      <c r="G59" s="22"/>
      <c r="H59" s="18"/>
      <c r="I59" s="47">
        <f t="shared" si="1"/>
        <v>104</v>
      </c>
      <c r="J59" s="22"/>
      <c r="K59" s="18"/>
      <c r="L59" s="47">
        <f t="shared" si="2"/>
        <v>208.25</v>
      </c>
      <c r="M59" s="22"/>
      <c r="N59" s="18"/>
      <c r="O59" s="47">
        <f t="shared" si="3"/>
        <v>88</v>
      </c>
    </row>
    <row r="60" spans="2:15" ht="13.5">
      <c r="B60">
        <v>48</v>
      </c>
      <c r="C60" s="35">
        <f t="shared" si="4"/>
        <v>79</v>
      </c>
      <c r="D60" s="22"/>
      <c r="E60" s="18"/>
      <c r="F60" s="47">
        <f t="shared" si="0"/>
        <v>117.5</v>
      </c>
      <c r="G60" s="22"/>
      <c r="H60" s="18"/>
      <c r="I60" s="47">
        <f t="shared" si="1"/>
        <v>105</v>
      </c>
      <c r="J60" s="22"/>
      <c r="K60" s="18"/>
      <c r="L60" s="47">
        <f t="shared" si="2"/>
        <v>210.5</v>
      </c>
      <c r="M60" s="22"/>
      <c r="N60" s="18"/>
      <c r="O60" s="47">
        <f t="shared" si="3"/>
        <v>89</v>
      </c>
    </row>
    <row r="61" spans="2:15" ht="14.25" thickBot="1">
      <c r="B61">
        <v>49</v>
      </c>
      <c r="C61" s="36">
        <f t="shared" si="4"/>
        <v>80</v>
      </c>
      <c r="D61" s="24"/>
      <c r="E61" s="25"/>
      <c r="F61" s="43">
        <f t="shared" si="0"/>
        <v>118.75</v>
      </c>
      <c r="G61" s="24"/>
      <c r="H61" s="25"/>
      <c r="I61" s="43">
        <f t="shared" si="1"/>
        <v>106</v>
      </c>
      <c r="J61" s="24"/>
      <c r="K61" s="25"/>
      <c r="L61" s="43">
        <f t="shared" si="2"/>
        <v>212.75</v>
      </c>
      <c r="M61" s="24"/>
      <c r="N61" s="25"/>
      <c r="O61" s="43">
        <f t="shared" si="3"/>
        <v>90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17</v>
      </c>
    </row>
    <row r="3" ht="13.5">
      <c r="A3" t="s">
        <v>18</v>
      </c>
    </row>
    <row r="4" ht="13.5">
      <c r="A4" t="s">
        <v>19</v>
      </c>
    </row>
    <row r="5" spans="1:7" ht="13.5">
      <c r="A5" t="s">
        <v>20</v>
      </c>
      <c r="G5">
        <v>16</v>
      </c>
    </row>
    <row r="6" ht="13.5">
      <c r="A6" t="s">
        <v>21</v>
      </c>
    </row>
    <row r="7" ht="14.25" thickBot="1">
      <c r="A7" t="s">
        <v>22</v>
      </c>
    </row>
    <row r="8" spans="3:8" ht="14.25" thickBot="1">
      <c r="C8" s="12" t="s">
        <v>24</v>
      </c>
      <c r="D8" s="13" t="s">
        <v>8</v>
      </c>
      <c r="E8" s="13" t="s">
        <v>10</v>
      </c>
      <c r="F8" s="13" t="s">
        <v>11</v>
      </c>
      <c r="G8" s="13" t="s">
        <v>13</v>
      </c>
      <c r="H8" s="14" t="s">
        <v>14</v>
      </c>
    </row>
    <row r="9" spans="3:8" ht="14.25" thickTop="1">
      <c r="C9" s="9">
        <v>-4</v>
      </c>
      <c r="D9" s="10">
        <v>25</v>
      </c>
      <c r="E9" s="10">
        <f>D9*5</f>
        <v>125</v>
      </c>
      <c r="F9" s="10">
        <f>E9+5</f>
        <v>130</v>
      </c>
      <c r="G9" s="10">
        <f>ROUNDUP($G$5/($G$5+C9)*E9,0)</f>
        <v>167</v>
      </c>
      <c r="H9" s="11">
        <f>ROUNDDOWN($G$5/($G$5+C9)*F9,0)</f>
        <v>173</v>
      </c>
    </row>
    <row r="10" spans="1:8" ht="13.5">
      <c r="A10" t="s">
        <v>16</v>
      </c>
      <c r="C10" s="4">
        <v>-3</v>
      </c>
      <c r="D10" s="3">
        <v>27</v>
      </c>
      <c r="E10" s="3">
        <f aca="true" t="shared" si="0" ref="E10:E18">D10*5</f>
        <v>135</v>
      </c>
      <c r="F10" s="3">
        <f aca="true" t="shared" si="1" ref="F10:F18">E10+5</f>
        <v>140</v>
      </c>
      <c r="G10" s="3">
        <f aca="true" t="shared" si="2" ref="G10:G18">ROUNDUP($G$5/($G$5+C10)*E10,0)</f>
        <v>167</v>
      </c>
      <c r="H10" s="5">
        <f aca="true" t="shared" si="3" ref="H10:H18">ROUNDDOWN($G$5/($G$5+C10)*F10,0)</f>
        <v>172</v>
      </c>
    </row>
    <row r="11" spans="1:8" ht="13.5">
      <c r="A11" t="s">
        <v>15</v>
      </c>
      <c r="C11" s="4"/>
      <c r="D11" s="3"/>
      <c r="E11" s="3">
        <f t="shared" si="0"/>
        <v>0</v>
      </c>
      <c r="F11" s="3">
        <f t="shared" si="1"/>
        <v>5</v>
      </c>
      <c r="G11" s="3">
        <f t="shared" si="2"/>
        <v>0</v>
      </c>
      <c r="H11" s="5">
        <f t="shared" si="3"/>
        <v>5</v>
      </c>
    </row>
    <row r="12" spans="1:8" ht="13.5">
      <c r="A12" t="s">
        <v>23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12</v>
      </c>
      <c r="G20" s="16">
        <f>LARGE(G9:G18,1)</f>
        <v>167</v>
      </c>
      <c r="H20" s="17" t="s">
        <v>25</v>
      </c>
      <c r="I20" s="16">
        <f>SMALL(H9:H18,COUNTIF(H9:H18,5)+1)</f>
        <v>172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55</v>
      </c>
      <c r="C2" s="79"/>
      <c r="D2" s="79" t="str">
        <f>'算定表'!F1</f>
        <v>メイジ</v>
      </c>
      <c r="E2" s="79"/>
      <c r="F2" s="79"/>
      <c r="G2" s="79"/>
      <c r="H2" s="49"/>
    </row>
    <row r="3" spans="2:11" ht="13.5">
      <c r="B3" s="49"/>
      <c r="C3" s="49" t="s">
        <v>17</v>
      </c>
      <c r="D3" s="52">
        <f>'算定表'!F2</f>
        <v>20</v>
      </c>
      <c r="E3" s="64" t="s">
        <v>53</v>
      </c>
      <c r="F3" s="52">
        <f>'算定表'!H2</f>
        <v>1.25</v>
      </c>
      <c r="G3" s="64" t="s">
        <v>57</v>
      </c>
      <c r="H3" s="49" t="s">
        <v>56</v>
      </c>
      <c r="K3" s="56">
        <f>INT(($D$3+$F$3*($D$8-1)))</f>
        <v>1268</v>
      </c>
    </row>
    <row r="4" spans="2:11" ht="13.5">
      <c r="B4" s="49"/>
      <c r="C4" s="49" t="s">
        <v>18</v>
      </c>
      <c r="D4" s="52">
        <f>'算定表'!F3</f>
        <v>27</v>
      </c>
      <c r="E4" s="64" t="s">
        <v>53</v>
      </c>
      <c r="F4" s="52">
        <f>'算定表'!H3</f>
        <v>1</v>
      </c>
      <c r="G4" s="64" t="s">
        <v>57</v>
      </c>
      <c r="H4" s="49" t="s">
        <v>56</v>
      </c>
      <c r="K4" s="56">
        <f>INT(($D$4+$F$4*($D$8-1)))</f>
        <v>1026</v>
      </c>
    </row>
    <row r="5" spans="2:11" ht="13.5">
      <c r="B5" s="49"/>
      <c r="C5" s="49" t="s">
        <v>54</v>
      </c>
      <c r="D5" s="52">
        <f>'算定表'!F4</f>
        <v>35</v>
      </c>
      <c r="E5" s="64" t="s">
        <v>53</v>
      </c>
      <c r="F5" s="52">
        <f>'算定表'!H4</f>
        <v>2.25</v>
      </c>
      <c r="G5" s="64" t="s">
        <v>57</v>
      </c>
      <c r="H5" s="49" t="s">
        <v>56</v>
      </c>
      <c r="K5" s="56">
        <f>INT(($D$5+$F$5*($D$8-1)))</f>
        <v>2282</v>
      </c>
    </row>
    <row r="6" spans="2:11" ht="13.5">
      <c r="B6" s="49"/>
      <c r="C6" s="49" t="s">
        <v>20</v>
      </c>
      <c r="D6" s="52">
        <f>'算定表'!F5</f>
        <v>11</v>
      </c>
      <c r="E6" s="64" t="s">
        <v>53</v>
      </c>
      <c r="F6" s="52">
        <f>'算定表'!H5</f>
        <v>1</v>
      </c>
      <c r="G6" s="64" t="s">
        <v>57</v>
      </c>
      <c r="H6" s="49" t="s">
        <v>56</v>
      </c>
      <c r="K6" s="56">
        <f>INT(($D$6+$F$6*($D$8-1)))</f>
        <v>1010</v>
      </c>
    </row>
    <row r="7" ht="13.5">
      <c r="K7" s="49">
        <f>IF(K6&gt;255,255,K6)</f>
        <v>255</v>
      </c>
    </row>
    <row r="8" spans="2:4" ht="13.5">
      <c r="B8" s="79" t="s">
        <v>50</v>
      </c>
      <c r="C8" s="79"/>
      <c r="D8" s="53">
        <v>1000</v>
      </c>
    </row>
    <row r="9" ht="14.25" thickBot="1"/>
    <row r="10" spans="2:11" ht="13.5">
      <c r="B10" s="80" t="s">
        <v>7</v>
      </c>
      <c r="C10" s="82" t="s">
        <v>58</v>
      </c>
      <c r="D10" s="73"/>
      <c r="E10" s="73"/>
      <c r="F10" s="73"/>
      <c r="G10" s="72" t="s">
        <v>49</v>
      </c>
      <c r="H10" s="73"/>
      <c r="I10" s="73"/>
      <c r="J10" s="74"/>
      <c r="K10" s="59"/>
    </row>
    <row r="11" spans="2:11" ht="14.25" thickBot="1">
      <c r="B11" s="81"/>
      <c r="C11" s="30" t="s">
        <v>4</v>
      </c>
      <c r="D11" s="30" t="s">
        <v>5</v>
      </c>
      <c r="E11" s="30" t="s">
        <v>6</v>
      </c>
      <c r="F11" s="58" t="s">
        <v>51</v>
      </c>
      <c r="G11" s="31" t="s">
        <v>4</v>
      </c>
      <c r="H11" s="30" t="s">
        <v>5</v>
      </c>
      <c r="I11" s="30" t="s">
        <v>6</v>
      </c>
      <c r="J11" s="32" t="s">
        <v>52</v>
      </c>
      <c r="K11" s="60"/>
    </row>
    <row r="12" spans="2:11" ht="14.25" thickTop="1">
      <c r="B12" s="27" t="s">
        <v>0</v>
      </c>
      <c r="C12" s="28">
        <v>-5</v>
      </c>
      <c r="D12" s="28">
        <v>-4</v>
      </c>
      <c r="E12" s="28">
        <v>-4</v>
      </c>
      <c r="F12" s="57">
        <v>-2</v>
      </c>
      <c r="G12" s="66">
        <f>INT(INT($D$3+$F$3*($D$8-1))*(16+C12)/16/5)</f>
        <v>174</v>
      </c>
      <c r="H12" s="67">
        <f>INT(INT($D$4+$F$4*($D$8-1))*(16+D12)/16/5)</f>
        <v>153</v>
      </c>
      <c r="I12" s="67">
        <f>INT(INT($D$5+$F$5*($D$8-1))*(16+E12)/16/5)</f>
        <v>342</v>
      </c>
      <c r="J12" s="29">
        <f>IF(K12&gt;255,255/5,INT(K12/5))</f>
        <v>49</v>
      </c>
      <c r="K12" s="61">
        <f>$K$7+4*F12</f>
        <v>247</v>
      </c>
    </row>
    <row r="13" spans="2:11" ht="13.5">
      <c r="B13" s="22" t="s">
        <v>2</v>
      </c>
      <c r="C13" s="18">
        <v>-3</v>
      </c>
      <c r="D13" s="18">
        <v>-2</v>
      </c>
      <c r="E13" s="18">
        <v>-3</v>
      </c>
      <c r="F13" s="54">
        <v>-1</v>
      </c>
      <c r="G13" s="27">
        <f aca="true" t="shared" si="0" ref="G13:G21">INT(INT($D$3+$F$3*($D$8-1))*(16+C13)/16/5)</f>
        <v>206</v>
      </c>
      <c r="H13" s="28">
        <f aca="true" t="shared" si="1" ref="H13:H21">INT(INT($D$4+$F$4*($D$8-1))*(16+D13)/16/5)</f>
        <v>179</v>
      </c>
      <c r="I13" s="28">
        <f aca="true" t="shared" si="2" ref="I13:I21">INT(INT($D$5+$F$5*($D$8-1))*(16+E13)/16/5)</f>
        <v>370</v>
      </c>
      <c r="J13" s="29">
        <f aca="true" t="shared" si="3" ref="J13:J21">IF(K13&gt;255,255/5,INT(K13/5))</f>
        <v>50</v>
      </c>
      <c r="K13" s="62">
        <f aca="true" t="shared" si="4" ref="K13:K21">$K$7+4*F13</f>
        <v>251</v>
      </c>
    </row>
    <row r="14" spans="2:11" ht="13.5">
      <c r="B14" s="22" t="s">
        <v>1</v>
      </c>
      <c r="C14" s="18">
        <v>-3</v>
      </c>
      <c r="D14" s="18">
        <v>-2</v>
      </c>
      <c r="E14" s="18">
        <v>-3</v>
      </c>
      <c r="F14" s="54">
        <v>-1</v>
      </c>
      <c r="G14" s="27">
        <f t="shared" si="0"/>
        <v>206</v>
      </c>
      <c r="H14" s="28">
        <f t="shared" si="1"/>
        <v>179</v>
      </c>
      <c r="I14" s="28">
        <f t="shared" si="2"/>
        <v>370</v>
      </c>
      <c r="J14" s="29">
        <f t="shared" si="3"/>
        <v>50</v>
      </c>
      <c r="K14" s="62">
        <f t="shared" si="4"/>
        <v>251</v>
      </c>
    </row>
    <row r="15" spans="2:11" ht="13.5">
      <c r="B15" s="22" t="s">
        <v>3</v>
      </c>
      <c r="C15" s="18">
        <v>-3</v>
      </c>
      <c r="D15" s="18">
        <v>-2</v>
      </c>
      <c r="E15" s="18">
        <v>-3</v>
      </c>
      <c r="F15" s="54">
        <v>-1</v>
      </c>
      <c r="G15" s="27">
        <f t="shared" si="0"/>
        <v>206</v>
      </c>
      <c r="H15" s="28">
        <f t="shared" si="1"/>
        <v>179</v>
      </c>
      <c r="I15" s="28">
        <f t="shared" si="2"/>
        <v>370</v>
      </c>
      <c r="J15" s="29">
        <f t="shared" si="3"/>
        <v>50</v>
      </c>
      <c r="K15" s="62">
        <f t="shared" si="4"/>
        <v>251</v>
      </c>
    </row>
    <row r="16" spans="2:11" ht="13.5">
      <c r="B16" s="22"/>
      <c r="C16" s="18"/>
      <c r="D16" s="18"/>
      <c r="E16" s="18"/>
      <c r="F16" s="54"/>
      <c r="G16" s="27">
        <f t="shared" si="0"/>
        <v>253</v>
      </c>
      <c r="H16" s="28">
        <f t="shared" si="1"/>
        <v>205</v>
      </c>
      <c r="I16" s="28">
        <f t="shared" si="2"/>
        <v>456</v>
      </c>
      <c r="J16" s="29">
        <f t="shared" si="3"/>
        <v>51</v>
      </c>
      <c r="K16" s="62">
        <f t="shared" si="4"/>
        <v>255</v>
      </c>
    </row>
    <row r="17" spans="2:11" ht="13.5">
      <c r="B17" s="22"/>
      <c r="C17" s="18"/>
      <c r="D17" s="18"/>
      <c r="E17" s="18"/>
      <c r="F17" s="54"/>
      <c r="G17" s="27">
        <f t="shared" si="0"/>
        <v>253</v>
      </c>
      <c r="H17" s="28">
        <f t="shared" si="1"/>
        <v>205</v>
      </c>
      <c r="I17" s="28">
        <f t="shared" si="2"/>
        <v>456</v>
      </c>
      <c r="J17" s="29">
        <f t="shared" si="3"/>
        <v>51</v>
      </c>
      <c r="K17" s="62">
        <f t="shared" si="4"/>
        <v>255</v>
      </c>
    </row>
    <row r="18" spans="2:11" ht="13.5">
      <c r="B18" s="22"/>
      <c r="C18" s="18"/>
      <c r="D18" s="18"/>
      <c r="E18" s="18"/>
      <c r="F18" s="54"/>
      <c r="G18" s="27">
        <f t="shared" si="0"/>
        <v>253</v>
      </c>
      <c r="H18" s="28">
        <f t="shared" si="1"/>
        <v>205</v>
      </c>
      <c r="I18" s="28">
        <f t="shared" si="2"/>
        <v>456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253</v>
      </c>
      <c r="H19" s="28">
        <f t="shared" si="1"/>
        <v>205</v>
      </c>
      <c r="I19" s="28">
        <f t="shared" si="2"/>
        <v>456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253</v>
      </c>
      <c r="H20" s="28">
        <f t="shared" si="1"/>
        <v>205</v>
      </c>
      <c r="I20" s="28">
        <f t="shared" si="2"/>
        <v>456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253</v>
      </c>
      <c r="H21" s="69">
        <f t="shared" si="1"/>
        <v>205</v>
      </c>
      <c r="I21" s="69">
        <f t="shared" si="2"/>
        <v>456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2004-03-19T18:56:52Z</dcterms:modified>
  <cp:category/>
  <cp:version/>
  <cp:contentType/>
  <cp:contentStatus/>
</cp:coreProperties>
</file>