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Data" sheetId="1" r:id="rId1"/>
    <sheet name="算定表" sheetId="2" r:id="rId2"/>
    <sheet name="記録値算定" sheetId="3" r:id="rId3"/>
    <sheet name="確認用" sheetId="4" r:id="rId4"/>
  </sheets>
  <definedNames/>
  <calcPr fullCalcOnLoad="1"/>
</workbook>
</file>

<file path=xl/sharedStrings.xml><?xml version="1.0" encoding="utf-8"?>
<sst xmlns="http://schemas.openxmlformats.org/spreadsheetml/2006/main" count="129" uniqueCount="66">
  <si>
    <t>レッサーデーモン</t>
  </si>
  <si>
    <t>マッドバトラー</t>
  </si>
  <si>
    <t>ナイトストーカー</t>
  </si>
  <si>
    <t>マッドストーカー</t>
  </si>
  <si>
    <t>デーモンロード</t>
  </si>
  <si>
    <t>サタン</t>
  </si>
  <si>
    <t>ATT</t>
  </si>
  <si>
    <t>DEF</t>
  </si>
  <si>
    <t>MAG</t>
  </si>
  <si>
    <t>Name</t>
  </si>
  <si>
    <t>表示</t>
  </si>
  <si>
    <t>Lv</t>
  </si>
  <si>
    <t>内部下</t>
  </si>
  <si>
    <t>内部上</t>
  </si>
  <si>
    <t>記録値</t>
  </si>
  <si>
    <t>記録値下</t>
  </si>
  <si>
    <t>記録値上</t>
  </si>
  <si>
    <t>LV</t>
  </si>
  <si>
    <t>CLASS</t>
  </si>
  <si>
    <t>ATT</t>
  </si>
  <si>
    <t>DEF</t>
  </si>
  <si>
    <t>MAG</t>
  </si>
  <si>
    <t>AGI</t>
  </si>
  <si>
    <t>HP</t>
  </si>
  <si>
    <t>MP</t>
  </si>
  <si>
    <t>TYPE</t>
  </si>
  <si>
    <t>Δ</t>
  </si>
  <si>
    <t>～</t>
  </si>
  <si>
    <t>S</t>
  </si>
  <si>
    <t>A</t>
  </si>
  <si>
    <t>算定下</t>
  </si>
  <si>
    <t>算定上</t>
  </si>
  <si>
    <t>CLASS</t>
  </si>
  <si>
    <t>S</t>
  </si>
  <si>
    <t>ATT</t>
  </si>
  <si>
    <t>DEF</t>
  </si>
  <si>
    <t>MAG</t>
  </si>
  <si>
    <t>AGI</t>
  </si>
  <si>
    <t>D</t>
  </si>
  <si>
    <t>M</t>
  </si>
  <si>
    <t>Q</t>
  </si>
  <si>
    <t>Lv</t>
  </si>
  <si>
    <t>CLASS</t>
  </si>
  <si>
    <t>ATT</t>
  </si>
  <si>
    <t>DEF</t>
  </si>
  <si>
    <t>MAG</t>
  </si>
  <si>
    <t>AGI</t>
  </si>
  <si>
    <t>＋</t>
  </si>
  <si>
    <t>ｘ</t>
  </si>
  <si>
    <t>（ｎ-1）</t>
  </si>
  <si>
    <t>算定</t>
  </si>
  <si>
    <t>表示値</t>
  </si>
  <si>
    <t>TargetLv</t>
  </si>
  <si>
    <t>AGI</t>
  </si>
  <si>
    <t>AGI</t>
  </si>
  <si>
    <t>+</t>
  </si>
  <si>
    <t>MAG</t>
  </si>
  <si>
    <t>CLASS</t>
  </si>
  <si>
    <t>（ｎ-1）</t>
  </si>
  <si>
    <t>x</t>
  </si>
  <si>
    <t>補正率</t>
  </si>
  <si>
    <t>補正率のSETを忘れずに！！</t>
  </si>
  <si>
    <t>レッサーデーモン</t>
  </si>
  <si>
    <t>マッドバトラー</t>
  </si>
  <si>
    <t>サタン</t>
  </si>
  <si>
    <t>マッドストーカー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</si>
</sst>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  <numFmt numFmtId="181" formatCode="0.0"/>
    <numFmt numFmtId="182" formatCode="0.0%"/>
    <numFmt numFmtId="183" formatCode="0.000%"/>
    <numFmt numFmtId="184" formatCode="0.0000%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M5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3.75390625" style="0" bestFit="1" customWidth="1"/>
    <col min="4" max="39" width="4.125" style="0" customWidth="1"/>
  </cols>
  <sheetData>
    <row r="2" spans="4:11" ht="13.5">
      <c r="D2" s="70" t="s">
        <v>32</v>
      </c>
      <c r="E2" s="70"/>
      <c r="F2" s="70"/>
      <c r="G2" s="70"/>
      <c r="H2" s="71" t="s">
        <v>62</v>
      </c>
      <c r="I2" s="71"/>
      <c r="J2" s="71"/>
      <c r="K2" s="71"/>
    </row>
    <row r="3" ht="14.25" thickBot="1"/>
    <row r="4" spans="3:39" ht="13.5">
      <c r="C4" s="37" t="s">
        <v>11</v>
      </c>
      <c r="D4" s="72" t="s">
        <v>63</v>
      </c>
      <c r="E4" s="73"/>
      <c r="F4" s="73"/>
      <c r="G4" s="74"/>
      <c r="H4" s="72" t="s">
        <v>65</v>
      </c>
      <c r="I4" s="73"/>
      <c r="J4" s="73"/>
      <c r="K4" s="74"/>
      <c r="L4" s="72" t="s">
        <v>64</v>
      </c>
      <c r="M4" s="73"/>
      <c r="N4" s="73"/>
      <c r="O4" s="74"/>
      <c r="P4" s="72"/>
      <c r="Q4" s="73"/>
      <c r="R4" s="73"/>
      <c r="S4" s="74"/>
      <c r="T4" s="72"/>
      <c r="U4" s="73"/>
      <c r="V4" s="73"/>
      <c r="W4" s="74"/>
      <c r="X4" s="72"/>
      <c r="Y4" s="73"/>
      <c r="Z4" s="73"/>
      <c r="AA4" s="74"/>
      <c r="AB4" s="72"/>
      <c r="AC4" s="73"/>
      <c r="AD4" s="73"/>
      <c r="AE4" s="74"/>
      <c r="AF4" s="72"/>
      <c r="AG4" s="73"/>
      <c r="AH4" s="73"/>
      <c r="AI4" s="74"/>
      <c r="AJ4" s="72"/>
      <c r="AK4" s="73"/>
      <c r="AL4" s="73"/>
      <c r="AM4" s="74"/>
    </row>
    <row r="5" spans="3:39" ht="14.25" thickBot="1">
      <c r="C5" s="38"/>
      <c r="D5" s="31" t="s">
        <v>29</v>
      </c>
      <c r="E5" s="30" t="s">
        <v>38</v>
      </c>
      <c r="F5" s="30" t="s">
        <v>39</v>
      </c>
      <c r="G5" s="32" t="s">
        <v>40</v>
      </c>
      <c r="H5" s="31" t="s">
        <v>29</v>
      </c>
      <c r="I5" s="30" t="s">
        <v>38</v>
      </c>
      <c r="J5" s="30" t="s">
        <v>39</v>
      </c>
      <c r="K5" s="32" t="s">
        <v>40</v>
      </c>
      <c r="L5" s="31" t="s">
        <v>29</v>
      </c>
      <c r="M5" s="30" t="s">
        <v>38</v>
      </c>
      <c r="N5" s="30" t="s">
        <v>39</v>
      </c>
      <c r="O5" s="32" t="s">
        <v>40</v>
      </c>
      <c r="P5" s="31" t="s">
        <v>29</v>
      </c>
      <c r="Q5" s="30" t="s">
        <v>38</v>
      </c>
      <c r="R5" s="30" t="s">
        <v>39</v>
      </c>
      <c r="S5" s="32" t="s">
        <v>40</v>
      </c>
      <c r="T5" s="31" t="s">
        <v>29</v>
      </c>
      <c r="U5" s="30" t="s">
        <v>38</v>
      </c>
      <c r="V5" s="30" t="s">
        <v>39</v>
      </c>
      <c r="W5" s="32" t="s">
        <v>40</v>
      </c>
      <c r="X5" s="31" t="s">
        <v>29</v>
      </c>
      <c r="Y5" s="30" t="s">
        <v>38</v>
      </c>
      <c r="Z5" s="30" t="s">
        <v>39</v>
      </c>
      <c r="AA5" s="32" t="s">
        <v>40</v>
      </c>
      <c r="AB5" s="31" t="s">
        <v>29</v>
      </c>
      <c r="AC5" s="30" t="s">
        <v>38</v>
      </c>
      <c r="AD5" s="30" t="s">
        <v>39</v>
      </c>
      <c r="AE5" s="32" t="s">
        <v>40</v>
      </c>
      <c r="AF5" s="31" t="s">
        <v>29</v>
      </c>
      <c r="AG5" s="30" t="s">
        <v>38</v>
      </c>
      <c r="AH5" s="30" t="s">
        <v>39</v>
      </c>
      <c r="AI5" s="32" t="s">
        <v>40</v>
      </c>
      <c r="AJ5" s="31" t="s">
        <v>29</v>
      </c>
      <c r="AK5" s="30" t="s">
        <v>38</v>
      </c>
      <c r="AL5" s="30" t="s">
        <v>39</v>
      </c>
      <c r="AM5" s="32" t="s">
        <v>40</v>
      </c>
    </row>
    <row r="6" spans="1:39" ht="14.25" thickBot="1">
      <c r="A6" s="19" t="s">
        <v>33</v>
      </c>
      <c r="B6">
        <f>COUNTA(D6:D56)</f>
        <v>31</v>
      </c>
      <c r="C6" s="33">
        <v>150</v>
      </c>
      <c r="D6" s="27">
        <v>58</v>
      </c>
      <c r="E6" s="28">
        <v>57</v>
      </c>
      <c r="F6" s="28">
        <v>33</v>
      </c>
      <c r="G6" s="29">
        <v>31</v>
      </c>
      <c r="H6" s="27">
        <v>81</v>
      </c>
      <c r="I6" s="28">
        <v>73</v>
      </c>
      <c r="J6" s="28">
        <v>36</v>
      </c>
      <c r="K6" s="29">
        <v>30</v>
      </c>
      <c r="L6" s="27">
        <v>85</v>
      </c>
      <c r="M6" s="28">
        <v>73</v>
      </c>
      <c r="N6" s="28">
        <v>33</v>
      </c>
      <c r="O6" s="29">
        <v>31</v>
      </c>
      <c r="P6" s="27"/>
      <c r="Q6" s="28"/>
      <c r="R6" s="28"/>
      <c r="S6" s="29"/>
      <c r="T6" s="27"/>
      <c r="U6" s="28"/>
      <c r="V6" s="28"/>
      <c r="W6" s="29"/>
      <c r="X6" s="27"/>
      <c r="Y6" s="28"/>
      <c r="Z6" s="28"/>
      <c r="AA6" s="29"/>
      <c r="AB6" s="27"/>
      <c r="AC6" s="28"/>
      <c r="AD6" s="28"/>
      <c r="AE6" s="29"/>
      <c r="AF6" s="27"/>
      <c r="AG6" s="28"/>
      <c r="AH6" s="28"/>
      <c r="AI6" s="29"/>
      <c r="AJ6" s="27"/>
      <c r="AK6" s="28"/>
      <c r="AL6" s="28"/>
      <c r="AM6" s="29"/>
    </row>
    <row r="7" spans="2:39" ht="13.5">
      <c r="B7">
        <v>0</v>
      </c>
      <c r="C7" s="34">
        <f>C6+1</f>
        <v>151</v>
      </c>
      <c r="D7" s="22">
        <v>58</v>
      </c>
      <c r="E7" s="18">
        <v>57</v>
      </c>
      <c r="F7" s="18">
        <v>33</v>
      </c>
      <c r="G7" s="23">
        <v>31</v>
      </c>
      <c r="H7" s="22">
        <v>81</v>
      </c>
      <c r="I7" s="18">
        <v>74</v>
      </c>
      <c r="J7" s="18">
        <v>36</v>
      </c>
      <c r="K7" s="23">
        <v>30</v>
      </c>
      <c r="L7" s="22">
        <v>85</v>
      </c>
      <c r="M7" s="18">
        <v>74</v>
      </c>
      <c r="N7" s="18">
        <v>33</v>
      </c>
      <c r="O7" s="23">
        <v>31</v>
      </c>
      <c r="P7" s="22"/>
      <c r="Q7" s="18"/>
      <c r="R7" s="18"/>
      <c r="S7" s="23"/>
      <c r="T7" s="22"/>
      <c r="U7" s="18"/>
      <c r="V7" s="18"/>
      <c r="W7" s="23"/>
      <c r="X7" s="22"/>
      <c r="Y7" s="18"/>
      <c r="Z7" s="18"/>
      <c r="AA7" s="23"/>
      <c r="AB7" s="22"/>
      <c r="AC7" s="18"/>
      <c r="AD7" s="18"/>
      <c r="AE7" s="23"/>
      <c r="AF7" s="22"/>
      <c r="AG7" s="18"/>
      <c r="AH7" s="18"/>
      <c r="AI7" s="23"/>
      <c r="AJ7" s="22"/>
      <c r="AK7" s="18"/>
      <c r="AL7" s="18"/>
      <c r="AM7" s="23"/>
    </row>
    <row r="8" spans="2:39" ht="13.5">
      <c r="B8">
        <v>1</v>
      </c>
      <c r="C8" s="35">
        <f aca="true" t="shared" si="0" ref="C8:C39">$C$7+B8</f>
        <v>152</v>
      </c>
      <c r="D8" s="22">
        <v>59</v>
      </c>
      <c r="E8" s="18">
        <v>58</v>
      </c>
      <c r="F8" s="18">
        <v>33</v>
      </c>
      <c r="G8" s="23">
        <v>31</v>
      </c>
      <c r="H8" s="22">
        <v>81</v>
      </c>
      <c r="I8" s="18">
        <v>74</v>
      </c>
      <c r="J8" s="18">
        <v>36</v>
      </c>
      <c r="K8" s="23">
        <v>30</v>
      </c>
      <c r="L8" s="22">
        <v>86</v>
      </c>
      <c r="M8" s="18">
        <v>74</v>
      </c>
      <c r="N8" s="18">
        <v>33</v>
      </c>
      <c r="O8" s="23">
        <v>31</v>
      </c>
      <c r="P8" s="22"/>
      <c r="Q8" s="18"/>
      <c r="R8" s="18"/>
      <c r="S8" s="23"/>
      <c r="T8" s="22"/>
      <c r="U8" s="18"/>
      <c r="V8" s="18"/>
      <c r="W8" s="23"/>
      <c r="X8" s="22"/>
      <c r="Y8" s="18"/>
      <c r="Z8" s="18"/>
      <c r="AA8" s="23"/>
      <c r="AB8" s="22"/>
      <c r="AC8" s="18"/>
      <c r="AD8" s="18"/>
      <c r="AE8" s="23"/>
      <c r="AF8" s="22"/>
      <c r="AG8" s="18"/>
      <c r="AH8" s="18"/>
      <c r="AI8" s="23"/>
      <c r="AJ8" s="22"/>
      <c r="AK8" s="18"/>
      <c r="AL8" s="18"/>
      <c r="AM8" s="23"/>
    </row>
    <row r="9" spans="2:39" ht="13.5">
      <c r="B9">
        <v>2</v>
      </c>
      <c r="C9" s="35">
        <f t="shared" si="0"/>
        <v>153</v>
      </c>
      <c r="D9" s="22">
        <v>59</v>
      </c>
      <c r="E9" s="18">
        <v>58</v>
      </c>
      <c r="F9" s="18">
        <v>34</v>
      </c>
      <c r="G9" s="23">
        <v>31</v>
      </c>
      <c r="H9" s="22">
        <v>82</v>
      </c>
      <c r="I9" s="18">
        <v>75</v>
      </c>
      <c r="J9" s="18">
        <v>36</v>
      </c>
      <c r="K9" s="23">
        <v>31</v>
      </c>
      <c r="L9" s="22">
        <v>87</v>
      </c>
      <c r="M9" s="18">
        <v>75</v>
      </c>
      <c r="N9" s="18">
        <v>34</v>
      </c>
      <c r="O9" s="23">
        <v>31</v>
      </c>
      <c r="P9" s="22"/>
      <c r="Q9" s="18"/>
      <c r="R9" s="18"/>
      <c r="S9" s="23"/>
      <c r="T9" s="22"/>
      <c r="U9" s="18"/>
      <c r="V9" s="18"/>
      <c r="W9" s="23"/>
      <c r="X9" s="22"/>
      <c r="Y9" s="18"/>
      <c r="Z9" s="18"/>
      <c r="AA9" s="23"/>
      <c r="AB9" s="22"/>
      <c r="AC9" s="18"/>
      <c r="AD9" s="18"/>
      <c r="AE9" s="23"/>
      <c r="AF9" s="22"/>
      <c r="AG9" s="18"/>
      <c r="AH9" s="18"/>
      <c r="AI9" s="23"/>
      <c r="AJ9" s="22"/>
      <c r="AK9" s="18"/>
      <c r="AL9" s="18"/>
      <c r="AM9" s="23"/>
    </row>
    <row r="10" spans="2:39" ht="13.5">
      <c r="B10">
        <v>3</v>
      </c>
      <c r="C10" s="35">
        <f t="shared" si="0"/>
        <v>154</v>
      </c>
      <c r="D10" s="22">
        <v>59</v>
      </c>
      <c r="E10" s="18">
        <v>58</v>
      </c>
      <c r="F10" s="18">
        <v>34</v>
      </c>
      <c r="G10" s="23">
        <v>32</v>
      </c>
      <c r="H10" s="22">
        <v>83</v>
      </c>
      <c r="I10" s="18">
        <v>75</v>
      </c>
      <c r="J10" s="18">
        <v>36</v>
      </c>
      <c r="K10" s="23">
        <v>31</v>
      </c>
      <c r="L10" s="22">
        <v>87</v>
      </c>
      <c r="M10" s="18">
        <v>75</v>
      </c>
      <c r="N10" s="18">
        <v>34</v>
      </c>
      <c r="O10" s="23">
        <v>32</v>
      </c>
      <c r="P10" s="22"/>
      <c r="Q10" s="18"/>
      <c r="R10" s="18"/>
      <c r="S10" s="23"/>
      <c r="T10" s="22"/>
      <c r="U10" s="18"/>
      <c r="V10" s="18"/>
      <c r="W10" s="23"/>
      <c r="X10" s="22"/>
      <c r="Y10" s="18"/>
      <c r="Z10" s="18"/>
      <c r="AA10" s="23"/>
      <c r="AB10" s="22"/>
      <c r="AC10" s="18"/>
      <c r="AD10" s="18"/>
      <c r="AE10" s="23"/>
      <c r="AF10" s="22"/>
      <c r="AG10" s="18"/>
      <c r="AH10" s="18"/>
      <c r="AI10" s="23"/>
      <c r="AJ10" s="22"/>
      <c r="AK10" s="18"/>
      <c r="AL10" s="18"/>
      <c r="AM10" s="23"/>
    </row>
    <row r="11" spans="2:39" ht="13.5">
      <c r="B11">
        <v>4</v>
      </c>
      <c r="C11" s="35">
        <f t="shared" si="0"/>
        <v>155</v>
      </c>
      <c r="D11" s="22">
        <v>60</v>
      </c>
      <c r="E11" s="18">
        <v>59</v>
      </c>
      <c r="F11" s="18">
        <v>34</v>
      </c>
      <c r="G11" s="23">
        <v>32</v>
      </c>
      <c r="H11" s="22">
        <v>83</v>
      </c>
      <c r="I11" s="18">
        <v>76</v>
      </c>
      <c r="J11" s="18">
        <v>37</v>
      </c>
      <c r="K11" s="23">
        <v>31</v>
      </c>
      <c r="L11" s="22">
        <v>88</v>
      </c>
      <c r="M11" s="18">
        <v>76</v>
      </c>
      <c r="N11" s="18">
        <v>34</v>
      </c>
      <c r="O11" s="23">
        <v>32</v>
      </c>
      <c r="P11" s="22"/>
      <c r="Q11" s="18"/>
      <c r="R11" s="18"/>
      <c r="S11" s="23"/>
      <c r="T11" s="22"/>
      <c r="U11" s="18"/>
      <c r="V11" s="18"/>
      <c r="W11" s="23"/>
      <c r="X11" s="22"/>
      <c r="Y11" s="18"/>
      <c r="Z11" s="18"/>
      <c r="AA11" s="23"/>
      <c r="AB11" s="22"/>
      <c r="AC11" s="18"/>
      <c r="AD11" s="18"/>
      <c r="AE11" s="23"/>
      <c r="AF11" s="22"/>
      <c r="AG11" s="18"/>
      <c r="AH11" s="18"/>
      <c r="AI11" s="23"/>
      <c r="AJ11" s="22"/>
      <c r="AK11" s="18"/>
      <c r="AL11" s="18"/>
      <c r="AM11" s="23"/>
    </row>
    <row r="12" spans="2:39" ht="13.5">
      <c r="B12">
        <v>5</v>
      </c>
      <c r="C12" s="35">
        <f t="shared" si="0"/>
        <v>156</v>
      </c>
      <c r="D12" s="22">
        <v>60</v>
      </c>
      <c r="E12" s="18">
        <v>59</v>
      </c>
      <c r="F12" s="18">
        <v>34</v>
      </c>
      <c r="G12" s="23">
        <v>32</v>
      </c>
      <c r="H12" s="22">
        <v>83</v>
      </c>
      <c r="I12" s="18">
        <v>76</v>
      </c>
      <c r="J12" s="18">
        <v>37</v>
      </c>
      <c r="K12" s="23">
        <v>31</v>
      </c>
      <c r="L12" s="22">
        <v>88</v>
      </c>
      <c r="M12" s="18">
        <v>76</v>
      </c>
      <c r="N12" s="18">
        <v>34</v>
      </c>
      <c r="O12" s="23">
        <v>32</v>
      </c>
      <c r="P12" s="22"/>
      <c r="Q12" s="18"/>
      <c r="R12" s="18"/>
      <c r="S12" s="23"/>
      <c r="T12" s="22"/>
      <c r="U12" s="18"/>
      <c r="V12" s="18"/>
      <c r="W12" s="23"/>
      <c r="X12" s="22"/>
      <c r="Y12" s="18"/>
      <c r="Z12" s="18"/>
      <c r="AA12" s="23"/>
      <c r="AB12" s="22"/>
      <c r="AC12" s="18"/>
      <c r="AD12" s="18"/>
      <c r="AE12" s="23"/>
      <c r="AF12" s="22"/>
      <c r="AG12" s="18"/>
      <c r="AH12" s="18"/>
      <c r="AI12" s="23"/>
      <c r="AJ12" s="22"/>
      <c r="AK12" s="18"/>
      <c r="AL12" s="18"/>
      <c r="AM12" s="23"/>
    </row>
    <row r="13" spans="2:39" ht="13.5">
      <c r="B13">
        <v>6</v>
      </c>
      <c r="C13" s="35">
        <f t="shared" si="0"/>
        <v>157</v>
      </c>
      <c r="D13" s="22">
        <v>61</v>
      </c>
      <c r="E13" s="18">
        <v>59</v>
      </c>
      <c r="F13" s="18">
        <v>34</v>
      </c>
      <c r="G13" s="23">
        <v>32</v>
      </c>
      <c r="H13" s="22">
        <v>84</v>
      </c>
      <c r="I13" s="18">
        <v>76</v>
      </c>
      <c r="J13" s="18">
        <v>37</v>
      </c>
      <c r="K13" s="23">
        <v>31</v>
      </c>
      <c r="L13" s="22">
        <v>89</v>
      </c>
      <c r="M13" s="18">
        <v>76</v>
      </c>
      <c r="N13" s="18">
        <v>34</v>
      </c>
      <c r="O13" s="23">
        <v>32</v>
      </c>
      <c r="P13" s="22"/>
      <c r="Q13" s="18"/>
      <c r="R13" s="18"/>
      <c r="S13" s="23"/>
      <c r="T13" s="22"/>
      <c r="U13" s="18"/>
      <c r="V13" s="18"/>
      <c r="W13" s="23"/>
      <c r="X13" s="22"/>
      <c r="Y13" s="18"/>
      <c r="Z13" s="18"/>
      <c r="AA13" s="23"/>
      <c r="AB13" s="22"/>
      <c r="AC13" s="18"/>
      <c r="AD13" s="18"/>
      <c r="AE13" s="23"/>
      <c r="AF13" s="22"/>
      <c r="AG13" s="18"/>
      <c r="AH13" s="18"/>
      <c r="AI13" s="23"/>
      <c r="AJ13" s="22"/>
      <c r="AK13" s="18"/>
      <c r="AL13" s="18"/>
      <c r="AM13" s="23"/>
    </row>
    <row r="14" spans="2:39" ht="13.5">
      <c r="B14">
        <v>7</v>
      </c>
      <c r="C14" s="35">
        <f t="shared" si="0"/>
        <v>158</v>
      </c>
      <c r="D14" s="22">
        <v>61</v>
      </c>
      <c r="E14" s="18">
        <v>60</v>
      </c>
      <c r="F14" s="18">
        <v>35</v>
      </c>
      <c r="G14" s="23">
        <v>32</v>
      </c>
      <c r="H14" s="22">
        <v>85</v>
      </c>
      <c r="I14" s="18">
        <v>77</v>
      </c>
      <c r="J14" s="18">
        <v>37</v>
      </c>
      <c r="K14" s="23">
        <v>32</v>
      </c>
      <c r="L14" s="22">
        <v>89</v>
      </c>
      <c r="M14" s="18">
        <v>77</v>
      </c>
      <c r="N14" s="18">
        <v>35</v>
      </c>
      <c r="O14" s="23">
        <v>32</v>
      </c>
      <c r="P14" s="22"/>
      <c r="Q14" s="18"/>
      <c r="R14" s="18"/>
      <c r="S14" s="23"/>
      <c r="T14" s="22"/>
      <c r="U14" s="18"/>
      <c r="V14" s="18"/>
      <c r="W14" s="23"/>
      <c r="X14" s="22"/>
      <c r="Y14" s="18"/>
      <c r="Z14" s="18"/>
      <c r="AA14" s="23"/>
      <c r="AB14" s="22"/>
      <c r="AC14" s="18"/>
      <c r="AD14" s="18"/>
      <c r="AE14" s="23"/>
      <c r="AF14" s="22"/>
      <c r="AG14" s="18"/>
      <c r="AH14" s="18"/>
      <c r="AI14" s="23"/>
      <c r="AJ14" s="22"/>
      <c r="AK14" s="18"/>
      <c r="AL14" s="18"/>
      <c r="AM14" s="23"/>
    </row>
    <row r="15" spans="2:39" ht="13.5">
      <c r="B15">
        <v>8</v>
      </c>
      <c r="C15" s="35">
        <f t="shared" si="0"/>
        <v>159</v>
      </c>
      <c r="D15" s="22">
        <v>61</v>
      </c>
      <c r="E15" s="18">
        <v>60</v>
      </c>
      <c r="F15" s="18">
        <v>35</v>
      </c>
      <c r="G15" s="23">
        <v>33</v>
      </c>
      <c r="H15" s="22">
        <v>85</v>
      </c>
      <c r="I15" s="18">
        <v>77</v>
      </c>
      <c r="J15" s="18">
        <v>37</v>
      </c>
      <c r="K15" s="23">
        <v>32</v>
      </c>
      <c r="L15" s="22">
        <v>90</v>
      </c>
      <c r="M15" s="18">
        <v>77</v>
      </c>
      <c r="N15" s="18">
        <v>35</v>
      </c>
      <c r="O15" s="23">
        <v>33</v>
      </c>
      <c r="P15" s="22"/>
      <c r="Q15" s="18"/>
      <c r="R15" s="18"/>
      <c r="S15" s="23"/>
      <c r="T15" s="22"/>
      <c r="U15" s="18"/>
      <c r="V15" s="18"/>
      <c r="W15" s="23"/>
      <c r="X15" s="22"/>
      <c r="Y15" s="18"/>
      <c r="Z15" s="18"/>
      <c r="AA15" s="23"/>
      <c r="AB15" s="22"/>
      <c r="AC15" s="18"/>
      <c r="AD15" s="18"/>
      <c r="AE15" s="23"/>
      <c r="AF15" s="22"/>
      <c r="AG15" s="18"/>
      <c r="AH15" s="18"/>
      <c r="AI15" s="23"/>
      <c r="AJ15" s="22"/>
      <c r="AK15" s="18"/>
      <c r="AL15" s="18"/>
      <c r="AM15" s="23"/>
    </row>
    <row r="16" spans="2:39" ht="13.5">
      <c r="B16">
        <v>9</v>
      </c>
      <c r="C16" s="35">
        <f t="shared" si="0"/>
        <v>160</v>
      </c>
      <c r="D16" s="22">
        <v>62</v>
      </c>
      <c r="E16" s="18">
        <v>60</v>
      </c>
      <c r="F16" s="18">
        <v>35</v>
      </c>
      <c r="G16" s="23">
        <v>33</v>
      </c>
      <c r="H16" s="22">
        <v>85</v>
      </c>
      <c r="I16" s="18">
        <v>78</v>
      </c>
      <c r="J16" s="18">
        <v>38</v>
      </c>
      <c r="K16" s="23">
        <v>32</v>
      </c>
      <c r="L16" s="22">
        <v>90</v>
      </c>
      <c r="M16" s="18">
        <v>78</v>
      </c>
      <c r="N16" s="18">
        <v>35</v>
      </c>
      <c r="O16" s="23">
        <v>33</v>
      </c>
      <c r="P16" s="22"/>
      <c r="Q16" s="18"/>
      <c r="R16" s="18"/>
      <c r="S16" s="23"/>
      <c r="T16" s="22"/>
      <c r="U16" s="18"/>
      <c r="V16" s="18"/>
      <c r="W16" s="23"/>
      <c r="X16" s="22"/>
      <c r="Y16" s="18"/>
      <c r="Z16" s="18"/>
      <c r="AA16" s="23"/>
      <c r="AB16" s="22"/>
      <c r="AC16" s="18"/>
      <c r="AD16" s="18"/>
      <c r="AE16" s="23"/>
      <c r="AF16" s="22"/>
      <c r="AG16" s="18"/>
      <c r="AH16" s="18"/>
      <c r="AI16" s="23"/>
      <c r="AJ16" s="22"/>
      <c r="AK16" s="18"/>
      <c r="AL16" s="18"/>
      <c r="AM16" s="23"/>
    </row>
    <row r="17" spans="2:39" ht="13.5">
      <c r="B17">
        <v>10</v>
      </c>
      <c r="C17" s="35">
        <f t="shared" si="0"/>
        <v>161</v>
      </c>
      <c r="D17" s="22">
        <v>62</v>
      </c>
      <c r="E17" s="18">
        <v>61</v>
      </c>
      <c r="F17" s="18">
        <v>35</v>
      </c>
      <c r="G17" s="23">
        <v>33</v>
      </c>
      <c r="H17" s="22">
        <v>86</v>
      </c>
      <c r="I17" s="18">
        <v>78</v>
      </c>
      <c r="J17" s="18">
        <v>38</v>
      </c>
      <c r="K17" s="23">
        <v>32</v>
      </c>
      <c r="L17" s="22">
        <v>91</v>
      </c>
      <c r="M17" s="18">
        <v>78</v>
      </c>
      <c r="N17" s="18">
        <v>35</v>
      </c>
      <c r="O17" s="23">
        <v>33</v>
      </c>
      <c r="P17" s="22"/>
      <c r="Q17" s="18"/>
      <c r="R17" s="18"/>
      <c r="S17" s="23"/>
      <c r="T17" s="22"/>
      <c r="U17" s="18"/>
      <c r="V17" s="18"/>
      <c r="W17" s="23"/>
      <c r="X17" s="22"/>
      <c r="Y17" s="18"/>
      <c r="Z17" s="18"/>
      <c r="AA17" s="23"/>
      <c r="AB17" s="22"/>
      <c r="AC17" s="18"/>
      <c r="AD17" s="18"/>
      <c r="AE17" s="23"/>
      <c r="AF17" s="22"/>
      <c r="AG17" s="18"/>
      <c r="AH17" s="18"/>
      <c r="AI17" s="23"/>
      <c r="AJ17" s="22"/>
      <c r="AK17" s="18"/>
      <c r="AL17" s="18"/>
      <c r="AM17" s="23"/>
    </row>
    <row r="18" spans="2:39" ht="13.5">
      <c r="B18">
        <v>11</v>
      </c>
      <c r="C18" s="35">
        <f t="shared" si="0"/>
        <v>162</v>
      </c>
      <c r="D18" s="22">
        <v>62</v>
      </c>
      <c r="E18" s="18">
        <v>61</v>
      </c>
      <c r="F18" s="18">
        <v>35</v>
      </c>
      <c r="G18" s="23">
        <v>33</v>
      </c>
      <c r="H18" s="22">
        <v>87</v>
      </c>
      <c r="I18" s="18">
        <v>79</v>
      </c>
      <c r="J18" s="18">
        <v>38</v>
      </c>
      <c r="K18" s="23">
        <v>32</v>
      </c>
      <c r="L18" s="22">
        <v>91</v>
      </c>
      <c r="M18" s="18">
        <v>79</v>
      </c>
      <c r="N18" s="18">
        <v>35</v>
      </c>
      <c r="O18" s="23">
        <v>33</v>
      </c>
      <c r="P18" s="22"/>
      <c r="Q18" s="18"/>
      <c r="R18" s="18"/>
      <c r="S18" s="23"/>
      <c r="T18" s="22"/>
      <c r="U18" s="18"/>
      <c r="V18" s="18"/>
      <c r="W18" s="23"/>
      <c r="X18" s="22"/>
      <c r="Y18" s="18"/>
      <c r="Z18" s="18"/>
      <c r="AA18" s="23"/>
      <c r="AB18" s="22"/>
      <c r="AC18" s="18"/>
      <c r="AD18" s="18"/>
      <c r="AE18" s="23"/>
      <c r="AF18" s="22"/>
      <c r="AG18" s="18"/>
      <c r="AH18" s="18"/>
      <c r="AI18" s="23"/>
      <c r="AJ18" s="22"/>
      <c r="AK18" s="18"/>
      <c r="AL18" s="18"/>
      <c r="AM18" s="23"/>
    </row>
    <row r="19" spans="2:39" ht="13.5">
      <c r="B19">
        <v>12</v>
      </c>
      <c r="C19" s="35">
        <f t="shared" si="0"/>
        <v>163</v>
      </c>
      <c r="D19" s="22">
        <v>63</v>
      </c>
      <c r="E19" s="18">
        <v>61</v>
      </c>
      <c r="F19" s="18">
        <v>36</v>
      </c>
      <c r="G19" s="23">
        <v>33</v>
      </c>
      <c r="H19" s="22">
        <v>87</v>
      </c>
      <c r="I19" s="18">
        <v>79</v>
      </c>
      <c r="J19" s="18">
        <v>38</v>
      </c>
      <c r="K19" s="23">
        <v>33</v>
      </c>
      <c r="L19" s="22">
        <v>92</v>
      </c>
      <c r="M19" s="18">
        <v>79</v>
      </c>
      <c r="N19" s="18">
        <v>36</v>
      </c>
      <c r="O19" s="23">
        <v>33</v>
      </c>
      <c r="P19" s="22"/>
      <c r="Q19" s="18"/>
      <c r="R19" s="18"/>
      <c r="S19" s="23"/>
      <c r="T19" s="22"/>
      <c r="U19" s="18"/>
      <c r="V19" s="18"/>
      <c r="W19" s="23"/>
      <c r="X19" s="22"/>
      <c r="Y19" s="18"/>
      <c r="Z19" s="18"/>
      <c r="AA19" s="23"/>
      <c r="AB19" s="22"/>
      <c r="AC19" s="18"/>
      <c r="AD19" s="18"/>
      <c r="AE19" s="23"/>
      <c r="AF19" s="22"/>
      <c r="AG19" s="18"/>
      <c r="AH19" s="18"/>
      <c r="AI19" s="23"/>
      <c r="AJ19" s="22"/>
      <c r="AK19" s="18"/>
      <c r="AL19" s="18"/>
      <c r="AM19" s="23"/>
    </row>
    <row r="20" spans="2:39" ht="13.5">
      <c r="B20">
        <v>13</v>
      </c>
      <c r="C20" s="35">
        <f t="shared" si="0"/>
        <v>164</v>
      </c>
      <c r="D20" s="22">
        <v>63</v>
      </c>
      <c r="E20" s="18">
        <v>62</v>
      </c>
      <c r="F20" s="18">
        <v>36</v>
      </c>
      <c r="G20" s="23">
        <v>34</v>
      </c>
      <c r="H20" s="22">
        <v>87</v>
      </c>
      <c r="I20" s="18">
        <v>80</v>
      </c>
      <c r="J20" s="18">
        <v>39</v>
      </c>
      <c r="K20" s="23">
        <v>33</v>
      </c>
      <c r="L20" s="22">
        <v>92</v>
      </c>
      <c r="M20" s="18">
        <v>80</v>
      </c>
      <c r="N20" s="18">
        <v>36</v>
      </c>
      <c r="O20" s="23">
        <v>34</v>
      </c>
      <c r="P20" s="22"/>
      <c r="Q20" s="18"/>
      <c r="R20" s="18"/>
      <c r="S20" s="23"/>
      <c r="T20" s="22"/>
      <c r="U20" s="18"/>
      <c r="V20" s="18"/>
      <c r="W20" s="23"/>
      <c r="X20" s="22"/>
      <c r="Y20" s="18"/>
      <c r="Z20" s="18"/>
      <c r="AA20" s="23"/>
      <c r="AB20" s="22"/>
      <c r="AC20" s="18"/>
      <c r="AD20" s="18"/>
      <c r="AE20" s="23"/>
      <c r="AF20" s="22"/>
      <c r="AG20" s="18"/>
      <c r="AH20" s="18"/>
      <c r="AI20" s="23"/>
      <c r="AJ20" s="22"/>
      <c r="AK20" s="18"/>
      <c r="AL20" s="18"/>
      <c r="AM20" s="23"/>
    </row>
    <row r="21" spans="2:39" ht="13.5">
      <c r="B21">
        <v>14</v>
      </c>
      <c r="C21" s="35">
        <f t="shared" si="0"/>
        <v>165</v>
      </c>
      <c r="D21" s="22">
        <v>64</v>
      </c>
      <c r="E21" s="18">
        <v>62</v>
      </c>
      <c r="F21" s="18">
        <v>36</v>
      </c>
      <c r="G21" s="23">
        <v>34</v>
      </c>
      <c r="H21" s="22">
        <v>88</v>
      </c>
      <c r="I21" s="18">
        <v>80</v>
      </c>
      <c r="J21" s="18">
        <v>39</v>
      </c>
      <c r="K21" s="23">
        <v>33</v>
      </c>
      <c r="L21" s="22">
        <v>93</v>
      </c>
      <c r="M21" s="18">
        <v>80</v>
      </c>
      <c r="N21" s="18">
        <v>36</v>
      </c>
      <c r="O21" s="23">
        <v>34</v>
      </c>
      <c r="P21" s="22"/>
      <c r="Q21" s="18"/>
      <c r="R21" s="18"/>
      <c r="S21" s="23"/>
      <c r="T21" s="22"/>
      <c r="U21" s="18"/>
      <c r="V21" s="18"/>
      <c r="W21" s="23"/>
      <c r="X21" s="22"/>
      <c r="Y21" s="18"/>
      <c r="Z21" s="18"/>
      <c r="AA21" s="23"/>
      <c r="AB21" s="22"/>
      <c r="AC21" s="18"/>
      <c r="AD21" s="18"/>
      <c r="AE21" s="23"/>
      <c r="AF21" s="22"/>
      <c r="AG21" s="18"/>
      <c r="AH21" s="18"/>
      <c r="AI21" s="23"/>
      <c r="AJ21" s="22"/>
      <c r="AK21" s="18"/>
      <c r="AL21" s="18"/>
      <c r="AM21" s="23"/>
    </row>
    <row r="22" spans="2:39" ht="13.5">
      <c r="B22">
        <v>15</v>
      </c>
      <c r="C22" s="35">
        <f t="shared" si="0"/>
        <v>166</v>
      </c>
      <c r="D22" s="22">
        <v>64</v>
      </c>
      <c r="E22" s="18">
        <v>63</v>
      </c>
      <c r="F22" s="18">
        <v>36</v>
      </c>
      <c r="G22" s="23">
        <v>34</v>
      </c>
      <c r="H22" s="22">
        <v>89</v>
      </c>
      <c r="I22" s="18">
        <v>81</v>
      </c>
      <c r="J22" s="18">
        <v>39</v>
      </c>
      <c r="K22" s="23">
        <v>33</v>
      </c>
      <c r="L22" s="22">
        <v>94</v>
      </c>
      <c r="M22" s="18">
        <v>81</v>
      </c>
      <c r="N22" s="18">
        <v>36</v>
      </c>
      <c r="O22" s="23">
        <v>34</v>
      </c>
      <c r="P22" s="22"/>
      <c r="Q22" s="18"/>
      <c r="R22" s="18"/>
      <c r="S22" s="23"/>
      <c r="T22" s="22"/>
      <c r="U22" s="18"/>
      <c r="V22" s="18"/>
      <c r="W22" s="23"/>
      <c r="X22" s="22"/>
      <c r="Y22" s="18"/>
      <c r="Z22" s="18"/>
      <c r="AA22" s="23"/>
      <c r="AB22" s="22"/>
      <c r="AC22" s="18"/>
      <c r="AD22" s="18"/>
      <c r="AE22" s="23"/>
      <c r="AF22" s="22"/>
      <c r="AG22" s="18"/>
      <c r="AH22" s="18"/>
      <c r="AI22" s="23"/>
      <c r="AJ22" s="22"/>
      <c r="AK22" s="18"/>
      <c r="AL22" s="18"/>
      <c r="AM22" s="23"/>
    </row>
    <row r="23" spans="2:39" ht="13.5">
      <c r="B23">
        <v>16</v>
      </c>
      <c r="C23" s="35">
        <f t="shared" si="0"/>
        <v>167</v>
      </c>
      <c r="D23" s="22">
        <v>64</v>
      </c>
      <c r="E23" s="18">
        <v>63</v>
      </c>
      <c r="F23" s="18">
        <v>36</v>
      </c>
      <c r="G23" s="23">
        <v>34</v>
      </c>
      <c r="H23" s="22">
        <v>89</v>
      </c>
      <c r="I23" s="18">
        <v>81</v>
      </c>
      <c r="J23" s="18">
        <v>39</v>
      </c>
      <c r="K23" s="23">
        <v>33</v>
      </c>
      <c r="L23" s="22">
        <v>94</v>
      </c>
      <c r="M23" s="18">
        <v>81</v>
      </c>
      <c r="N23" s="18">
        <v>36</v>
      </c>
      <c r="O23" s="23">
        <v>34</v>
      </c>
      <c r="P23" s="22"/>
      <c r="Q23" s="18"/>
      <c r="R23" s="18"/>
      <c r="S23" s="23"/>
      <c r="T23" s="22"/>
      <c r="U23" s="18"/>
      <c r="V23" s="18"/>
      <c r="W23" s="23"/>
      <c r="X23" s="22"/>
      <c r="Y23" s="18"/>
      <c r="Z23" s="18"/>
      <c r="AA23" s="23"/>
      <c r="AB23" s="22"/>
      <c r="AC23" s="18"/>
      <c r="AD23" s="18"/>
      <c r="AE23" s="23"/>
      <c r="AF23" s="22"/>
      <c r="AG23" s="18"/>
      <c r="AH23" s="18"/>
      <c r="AI23" s="23"/>
      <c r="AJ23" s="22"/>
      <c r="AK23" s="18"/>
      <c r="AL23" s="18"/>
      <c r="AM23" s="23"/>
    </row>
    <row r="24" spans="2:39" ht="13.5">
      <c r="B24">
        <v>17</v>
      </c>
      <c r="C24" s="35">
        <f t="shared" si="0"/>
        <v>168</v>
      </c>
      <c r="D24" s="22">
        <v>65</v>
      </c>
      <c r="E24" s="18">
        <v>63</v>
      </c>
      <c r="F24" s="18">
        <v>37</v>
      </c>
      <c r="G24" s="23">
        <v>34</v>
      </c>
      <c r="H24" s="22">
        <v>90</v>
      </c>
      <c r="I24" s="18">
        <v>81</v>
      </c>
      <c r="J24" s="18">
        <v>39</v>
      </c>
      <c r="K24" s="23">
        <v>34</v>
      </c>
      <c r="L24" s="22">
        <v>95</v>
      </c>
      <c r="M24" s="18">
        <v>81</v>
      </c>
      <c r="N24" s="18">
        <v>37</v>
      </c>
      <c r="O24" s="23">
        <v>34</v>
      </c>
      <c r="P24" s="22"/>
      <c r="Q24" s="18"/>
      <c r="R24" s="18"/>
      <c r="S24" s="23"/>
      <c r="T24" s="22"/>
      <c r="U24" s="18"/>
      <c r="V24" s="18"/>
      <c r="W24" s="23"/>
      <c r="X24" s="22"/>
      <c r="Y24" s="18"/>
      <c r="Z24" s="18"/>
      <c r="AA24" s="23"/>
      <c r="AB24" s="22"/>
      <c r="AC24" s="18"/>
      <c r="AD24" s="18"/>
      <c r="AE24" s="23"/>
      <c r="AF24" s="22"/>
      <c r="AG24" s="18"/>
      <c r="AH24" s="18"/>
      <c r="AI24" s="23"/>
      <c r="AJ24" s="22"/>
      <c r="AK24" s="18"/>
      <c r="AL24" s="18"/>
      <c r="AM24" s="23"/>
    </row>
    <row r="25" spans="2:39" ht="13.5">
      <c r="B25">
        <v>18</v>
      </c>
      <c r="C25" s="35">
        <f t="shared" si="0"/>
        <v>169</v>
      </c>
      <c r="D25" s="22">
        <v>65</v>
      </c>
      <c r="E25" s="18">
        <v>64</v>
      </c>
      <c r="F25" s="18">
        <v>37</v>
      </c>
      <c r="G25" s="23">
        <v>35</v>
      </c>
      <c r="H25" s="22">
        <v>90</v>
      </c>
      <c r="I25" s="18">
        <v>82</v>
      </c>
      <c r="J25" s="18">
        <v>40</v>
      </c>
      <c r="K25" s="23">
        <v>34</v>
      </c>
      <c r="L25" s="22">
        <v>95</v>
      </c>
      <c r="M25" s="18">
        <v>82</v>
      </c>
      <c r="N25" s="18">
        <v>37</v>
      </c>
      <c r="O25" s="23">
        <v>35</v>
      </c>
      <c r="P25" s="22"/>
      <c r="Q25" s="18"/>
      <c r="R25" s="18"/>
      <c r="S25" s="23"/>
      <c r="T25" s="22"/>
      <c r="U25" s="18"/>
      <c r="V25" s="18"/>
      <c r="W25" s="23"/>
      <c r="X25" s="22"/>
      <c r="Y25" s="18"/>
      <c r="Z25" s="18"/>
      <c r="AA25" s="23"/>
      <c r="AB25" s="22"/>
      <c r="AC25" s="18"/>
      <c r="AD25" s="18"/>
      <c r="AE25" s="23"/>
      <c r="AF25" s="22"/>
      <c r="AG25" s="18"/>
      <c r="AH25" s="18"/>
      <c r="AI25" s="23"/>
      <c r="AJ25" s="22"/>
      <c r="AK25" s="18"/>
      <c r="AL25" s="18"/>
      <c r="AM25" s="23"/>
    </row>
    <row r="26" spans="2:39" ht="13.5">
      <c r="B26">
        <v>19</v>
      </c>
      <c r="C26" s="35">
        <f t="shared" si="0"/>
        <v>170</v>
      </c>
      <c r="D26" s="22">
        <v>65</v>
      </c>
      <c r="E26" s="18">
        <v>64</v>
      </c>
      <c r="F26" s="18">
        <v>37</v>
      </c>
      <c r="G26" s="23">
        <v>35</v>
      </c>
      <c r="H26" s="22">
        <v>91</v>
      </c>
      <c r="I26" s="18">
        <v>82</v>
      </c>
      <c r="J26" s="18">
        <v>40</v>
      </c>
      <c r="K26" s="23">
        <v>34</v>
      </c>
      <c r="L26" s="22">
        <v>96</v>
      </c>
      <c r="M26" s="18">
        <v>82</v>
      </c>
      <c r="N26" s="18">
        <v>37</v>
      </c>
      <c r="O26" s="23">
        <v>35</v>
      </c>
      <c r="P26" s="22"/>
      <c r="Q26" s="18"/>
      <c r="R26" s="18"/>
      <c r="S26" s="23"/>
      <c r="T26" s="22"/>
      <c r="U26" s="18"/>
      <c r="V26" s="18"/>
      <c r="W26" s="23"/>
      <c r="X26" s="22"/>
      <c r="Y26" s="18"/>
      <c r="Z26" s="18"/>
      <c r="AA26" s="23"/>
      <c r="AB26" s="22"/>
      <c r="AC26" s="18"/>
      <c r="AD26" s="18"/>
      <c r="AE26" s="23"/>
      <c r="AF26" s="22"/>
      <c r="AG26" s="18"/>
      <c r="AH26" s="18"/>
      <c r="AI26" s="23"/>
      <c r="AJ26" s="22"/>
      <c r="AK26" s="18"/>
      <c r="AL26" s="18"/>
      <c r="AM26" s="23"/>
    </row>
    <row r="27" spans="2:39" ht="13.5">
      <c r="B27">
        <v>20</v>
      </c>
      <c r="C27" s="35">
        <f t="shared" si="0"/>
        <v>171</v>
      </c>
      <c r="D27" s="22">
        <v>66</v>
      </c>
      <c r="E27" s="18">
        <v>64</v>
      </c>
      <c r="F27" s="18">
        <v>37</v>
      </c>
      <c r="G27" s="23">
        <v>35</v>
      </c>
      <c r="H27" s="22">
        <v>91</v>
      </c>
      <c r="I27" s="18">
        <v>83</v>
      </c>
      <c r="J27" s="18">
        <v>40</v>
      </c>
      <c r="K27" s="23">
        <v>34</v>
      </c>
      <c r="L27" s="22">
        <v>96</v>
      </c>
      <c r="M27" s="18">
        <v>83</v>
      </c>
      <c r="N27" s="18">
        <v>37</v>
      </c>
      <c r="O27" s="23">
        <v>35</v>
      </c>
      <c r="P27" s="22"/>
      <c r="Q27" s="18"/>
      <c r="R27" s="18"/>
      <c r="S27" s="23"/>
      <c r="T27" s="22"/>
      <c r="U27" s="18"/>
      <c r="V27" s="18"/>
      <c r="W27" s="23"/>
      <c r="X27" s="22"/>
      <c r="Y27" s="18"/>
      <c r="Z27" s="18"/>
      <c r="AA27" s="23"/>
      <c r="AB27" s="22"/>
      <c r="AC27" s="18"/>
      <c r="AD27" s="18"/>
      <c r="AE27" s="23"/>
      <c r="AF27" s="22"/>
      <c r="AG27" s="18"/>
      <c r="AH27" s="18"/>
      <c r="AI27" s="23"/>
      <c r="AJ27" s="22"/>
      <c r="AK27" s="18"/>
      <c r="AL27" s="18"/>
      <c r="AM27" s="23"/>
    </row>
    <row r="28" spans="2:39" ht="13.5">
      <c r="B28">
        <v>21</v>
      </c>
      <c r="C28" s="35">
        <f t="shared" si="0"/>
        <v>172</v>
      </c>
      <c r="D28" s="22">
        <v>66</v>
      </c>
      <c r="E28" s="18">
        <v>65</v>
      </c>
      <c r="F28" s="18">
        <v>37</v>
      </c>
      <c r="G28" s="23">
        <v>35</v>
      </c>
      <c r="H28" s="22">
        <v>92</v>
      </c>
      <c r="I28" s="18">
        <v>83</v>
      </c>
      <c r="J28" s="18">
        <v>40</v>
      </c>
      <c r="K28" s="23">
        <v>34</v>
      </c>
      <c r="L28" s="22">
        <v>97</v>
      </c>
      <c r="M28" s="18">
        <v>83</v>
      </c>
      <c r="N28" s="18">
        <v>37</v>
      </c>
      <c r="O28" s="23">
        <v>35</v>
      </c>
      <c r="P28" s="22"/>
      <c r="Q28" s="18"/>
      <c r="R28" s="18"/>
      <c r="S28" s="23"/>
      <c r="T28" s="22"/>
      <c r="U28" s="18"/>
      <c r="V28" s="18"/>
      <c r="W28" s="23"/>
      <c r="X28" s="22"/>
      <c r="Y28" s="18"/>
      <c r="Z28" s="18"/>
      <c r="AA28" s="23"/>
      <c r="AB28" s="22"/>
      <c r="AC28" s="18"/>
      <c r="AD28" s="18"/>
      <c r="AE28" s="23"/>
      <c r="AF28" s="22"/>
      <c r="AG28" s="18"/>
      <c r="AH28" s="18"/>
      <c r="AI28" s="23"/>
      <c r="AJ28" s="22"/>
      <c r="AK28" s="18"/>
      <c r="AL28" s="18"/>
      <c r="AM28" s="23"/>
    </row>
    <row r="29" spans="2:39" ht="13.5">
      <c r="B29">
        <v>22</v>
      </c>
      <c r="C29" s="35">
        <f t="shared" si="0"/>
        <v>173</v>
      </c>
      <c r="D29" s="22">
        <v>66</v>
      </c>
      <c r="E29" s="18">
        <v>65</v>
      </c>
      <c r="F29" s="18">
        <v>38</v>
      </c>
      <c r="G29" s="23">
        <v>35</v>
      </c>
      <c r="H29" s="22">
        <v>92</v>
      </c>
      <c r="I29" s="18">
        <v>84</v>
      </c>
      <c r="J29" s="18">
        <v>41</v>
      </c>
      <c r="K29" s="23">
        <v>35</v>
      </c>
      <c r="L29" s="22">
        <v>97</v>
      </c>
      <c r="M29" s="18">
        <v>84</v>
      </c>
      <c r="N29" s="18">
        <v>38</v>
      </c>
      <c r="O29" s="23">
        <v>35</v>
      </c>
      <c r="P29" s="22"/>
      <c r="Q29" s="18"/>
      <c r="R29" s="18"/>
      <c r="S29" s="23"/>
      <c r="T29" s="22"/>
      <c r="U29" s="18"/>
      <c r="V29" s="18"/>
      <c r="W29" s="23"/>
      <c r="X29" s="22"/>
      <c r="Y29" s="18"/>
      <c r="Z29" s="18"/>
      <c r="AA29" s="23"/>
      <c r="AB29" s="22"/>
      <c r="AC29" s="18"/>
      <c r="AD29" s="18"/>
      <c r="AE29" s="23"/>
      <c r="AF29" s="22"/>
      <c r="AG29" s="18"/>
      <c r="AH29" s="18"/>
      <c r="AI29" s="23"/>
      <c r="AJ29" s="22"/>
      <c r="AK29" s="18"/>
      <c r="AL29" s="18"/>
      <c r="AM29" s="23"/>
    </row>
    <row r="30" spans="2:39" ht="13.5">
      <c r="B30">
        <v>23</v>
      </c>
      <c r="C30" s="35">
        <f t="shared" si="0"/>
        <v>174</v>
      </c>
      <c r="D30" s="22">
        <v>67</v>
      </c>
      <c r="E30" s="18">
        <v>65</v>
      </c>
      <c r="F30" s="18">
        <v>38</v>
      </c>
      <c r="G30" s="23">
        <v>36</v>
      </c>
      <c r="H30" s="22">
        <v>93</v>
      </c>
      <c r="I30" s="18">
        <v>84</v>
      </c>
      <c r="J30" s="18">
        <v>41</v>
      </c>
      <c r="K30" s="23">
        <v>35</v>
      </c>
      <c r="L30" s="22">
        <v>98</v>
      </c>
      <c r="M30" s="18">
        <v>84</v>
      </c>
      <c r="N30" s="18">
        <v>38</v>
      </c>
      <c r="O30" s="23">
        <v>36</v>
      </c>
      <c r="P30" s="22"/>
      <c r="Q30" s="18"/>
      <c r="R30" s="18"/>
      <c r="S30" s="23"/>
      <c r="T30" s="22"/>
      <c r="U30" s="18"/>
      <c r="V30" s="18"/>
      <c r="W30" s="23"/>
      <c r="X30" s="22"/>
      <c r="Y30" s="18"/>
      <c r="Z30" s="18"/>
      <c r="AA30" s="23"/>
      <c r="AB30" s="22"/>
      <c r="AC30" s="18"/>
      <c r="AD30" s="18"/>
      <c r="AE30" s="23"/>
      <c r="AF30" s="22"/>
      <c r="AG30" s="18"/>
      <c r="AH30" s="18"/>
      <c r="AI30" s="23"/>
      <c r="AJ30" s="22"/>
      <c r="AK30" s="18"/>
      <c r="AL30" s="18"/>
      <c r="AM30" s="23"/>
    </row>
    <row r="31" spans="2:39" ht="13.5">
      <c r="B31">
        <v>24</v>
      </c>
      <c r="C31" s="35">
        <f t="shared" si="0"/>
        <v>175</v>
      </c>
      <c r="D31" s="22">
        <v>67</v>
      </c>
      <c r="E31" s="18">
        <v>66</v>
      </c>
      <c r="F31" s="18">
        <v>38</v>
      </c>
      <c r="G31" s="23">
        <v>36</v>
      </c>
      <c r="H31" s="22">
        <v>93</v>
      </c>
      <c r="I31" s="18">
        <v>85</v>
      </c>
      <c r="J31" s="18">
        <v>41</v>
      </c>
      <c r="K31" s="23">
        <v>35</v>
      </c>
      <c r="L31" s="22">
        <v>98</v>
      </c>
      <c r="M31" s="18">
        <v>85</v>
      </c>
      <c r="N31" s="18">
        <v>38</v>
      </c>
      <c r="O31" s="23">
        <v>36</v>
      </c>
      <c r="P31" s="22"/>
      <c r="Q31" s="18"/>
      <c r="R31" s="18"/>
      <c r="S31" s="23"/>
      <c r="T31" s="22"/>
      <c r="U31" s="18"/>
      <c r="V31" s="18"/>
      <c r="W31" s="23"/>
      <c r="X31" s="22"/>
      <c r="Y31" s="18"/>
      <c r="Z31" s="18"/>
      <c r="AA31" s="23"/>
      <c r="AB31" s="22"/>
      <c r="AC31" s="18"/>
      <c r="AD31" s="18"/>
      <c r="AE31" s="23"/>
      <c r="AF31" s="22"/>
      <c r="AG31" s="18"/>
      <c r="AH31" s="18"/>
      <c r="AI31" s="23"/>
      <c r="AJ31" s="22"/>
      <c r="AK31" s="18"/>
      <c r="AL31" s="18"/>
      <c r="AM31" s="23"/>
    </row>
    <row r="32" spans="2:39" ht="13.5">
      <c r="B32">
        <v>25</v>
      </c>
      <c r="C32" s="35">
        <f t="shared" si="0"/>
        <v>176</v>
      </c>
      <c r="D32" s="22">
        <v>67</v>
      </c>
      <c r="E32" s="18">
        <v>66</v>
      </c>
      <c r="F32" s="18">
        <v>38</v>
      </c>
      <c r="G32" s="23">
        <v>36</v>
      </c>
      <c r="H32" s="22">
        <v>94</v>
      </c>
      <c r="I32" s="18">
        <v>85</v>
      </c>
      <c r="J32" s="18">
        <v>41</v>
      </c>
      <c r="K32" s="23">
        <v>35</v>
      </c>
      <c r="L32" s="22">
        <v>99</v>
      </c>
      <c r="M32" s="18">
        <v>85</v>
      </c>
      <c r="N32" s="18">
        <v>38</v>
      </c>
      <c r="O32" s="23">
        <v>36</v>
      </c>
      <c r="P32" s="22"/>
      <c r="Q32" s="18"/>
      <c r="R32" s="18"/>
      <c r="S32" s="23"/>
      <c r="T32" s="22"/>
      <c r="U32" s="18"/>
      <c r="V32" s="18"/>
      <c r="W32" s="23"/>
      <c r="X32" s="22"/>
      <c r="Y32" s="18"/>
      <c r="Z32" s="18"/>
      <c r="AA32" s="23"/>
      <c r="AB32" s="22"/>
      <c r="AC32" s="18"/>
      <c r="AD32" s="18"/>
      <c r="AE32" s="23"/>
      <c r="AF32" s="22"/>
      <c r="AG32" s="18"/>
      <c r="AH32" s="18"/>
      <c r="AI32" s="23"/>
      <c r="AJ32" s="22"/>
      <c r="AK32" s="18"/>
      <c r="AL32" s="18"/>
      <c r="AM32" s="23"/>
    </row>
    <row r="33" spans="2:39" ht="13.5">
      <c r="B33">
        <v>26</v>
      </c>
      <c r="C33" s="35">
        <f t="shared" si="0"/>
        <v>177</v>
      </c>
      <c r="D33" s="22">
        <v>68</v>
      </c>
      <c r="E33" s="18">
        <v>66</v>
      </c>
      <c r="F33" s="18">
        <v>39</v>
      </c>
      <c r="G33" s="23">
        <v>36</v>
      </c>
      <c r="H33" s="22">
        <v>94</v>
      </c>
      <c r="I33" s="18">
        <v>85</v>
      </c>
      <c r="J33" s="18">
        <v>42</v>
      </c>
      <c r="K33" s="23">
        <v>35</v>
      </c>
      <c r="L33" s="22">
        <v>99</v>
      </c>
      <c r="M33" s="18">
        <v>85</v>
      </c>
      <c r="N33" s="18">
        <v>39</v>
      </c>
      <c r="O33" s="23">
        <v>36</v>
      </c>
      <c r="P33" s="22"/>
      <c r="Q33" s="18"/>
      <c r="R33" s="18"/>
      <c r="S33" s="23"/>
      <c r="T33" s="22"/>
      <c r="U33" s="18"/>
      <c r="V33" s="18"/>
      <c r="W33" s="23"/>
      <c r="X33" s="22"/>
      <c r="Y33" s="18"/>
      <c r="Z33" s="18"/>
      <c r="AA33" s="23"/>
      <c r="AB33" s="22"/>
      <c r="AC33" s="18"/>
      <c r="AD33" s="18"/>
      <c r="AE33" s="23"/>
      <c r="AF33" s="22"/>
      <c r="AG33" s="18"/>
      <c r="AH33" s="18"/>
      <c r="AI33" s="23"/>
      <c r="AJ33" s="22"/>
      <c r="AK33" s="18"/>
      <c r="AL33" s="18"/>
      <c r="AM33" s="23"/>
    </row>
    <row r="34" spans="2:39" ht="13.5">
      <c r="B34">
        <v>27</v>
      </c>
      <c r="C34" s="35">
        <f t="shared" si="0"/>
        <v>178</v>
      </c>
      <c r="D34" s="22">
        <v>68</v>
      </c>
      <c r="E34" s="18">
        <v>67</v>
      </c>
      <c r="F34" s="18">
        <v>39</v>
      </c>
      <c r="G34" s="23">
        <v>36</v>
      </c>
      <c r="H34" s="22">
        <v>95</v>
      </c>
      <c r="I34" s="18">
        <v>86</v>
      </c>
      <c r="J34" s="18">
        <v>42</v>
      </c>
      <c r="K34" s="23">
        <v>36</v>
      </c>
      <c r="L34" s="22">
        <v>100</v>
      </c>
      <c r="M34" s="18">
        <v>86</v>
      </c>
      <c r="N34" s="18">
        <v>39</v>
      </c>
      <c r="O34" s="23">
        <v>36</v>
      </c>
      <c r="P34" s="22"/>
      <c r="Q34" s="18"/>
      <c r="R34" s="18"/>
      <c r="S34" s="23"/>
      <c r="T34" s="22"/>
      <c r="U34" s="18"/>
      <c r="V34" s="18"/>
      <c r="W34" s="23"/>
      <c r="X34" s="22"/>
      <c r="Y34" s="18"/>
      <c r="Z34" s="18"/>
      <c r="AA34" s="23"/>
      <c r="AB34" s="22"/>
      <c r="AC34" s="18"/>
      <c r="AD34" s="18"/>
      <c r="AE34" s="23"/>
      <c r="AF34" s="22"/>
      <c r="AG34" s="18"/>
      <c r="AH34" s="18"/>
      <c r="AI34" s="23"/>
      <c r="AJ34" s="22"/>
      <c r="AK34" s="18"/>
      <c r="AL34" s="18"/>
      <c r="AM34" s="23"/>
    </row>
    <row r="35" spans="2:39" ht="13.5">
      <c r="B35">
        <v>28</v>
      </c>
      <c r="C35" s="35">
        <f t="shared" si="0"/>
        <v>179</v>
      </c>
      <c r="D35" s="22">
        <v>69</v>
      </c>
      <c r="E35" s="18">
        <v>67</v>
      </c>
      <c r="F35" s="18">
        <v>39</v>
      </c>
      <c r="G35" s="23">
        <v>37</v>
      </c>
      <c r="H35" s="22">
        <v>95</v>
      </c>
      <c r="I35" s="18">
        <v>86</v>
      </c>
      <c r="J35" s="18">
        <v>42</v>
      </c>
      <c r="K35" s="23">
        <v>36</v>
      </c>
      <c r="L35" s="22">
        <v>100</v>
      </c>
      <c r="M35" s="18">
        <v>86</v>
      </c>
      <c r="N35" s="18">
        <v>39</v>
      </c>
      <c r="O35" s="23">
        <v>37</v>
      </c>
      <c r="P35" s="22"/>
      <c r="Q35" s="18"/>
      <c r="R35" s="18"/>
      <c r="S35" s="23"/>
      <c r="T35" s="22"/>
      <c r="U35" s="18"/>
      <c r="V35" s="18"/>
      <c r="W35" s="23"/>
      <c r="X35" s="22"/>
      <c r="Y35" s="18"/>
      <c r="Z35" s="18"/>
      <c r="AA35" s="23"/>
      <c r="AB35" s="22"/>
      <c r="AC35" s="18"/>
      <c r="AD35" s="18"/>
      <c r="AE35" s="23"/>
      <c r="AF35" s="22"/>
      <c r="AG35" s="18"/>
      <c r="AH35" s="18"/>
      <c r="AI35" s="23"/>
      <c r="AJ35" s="22"/>
      <c r="AK35" s="18"/>
      <c r="AL35" s="18"/>
      <c r="AM35" s="23"/>
    </row>
    <row r="36" spans="2:39" ht="13.5">
      <c r="B36">
        <v>29</v>
      </c>
      <c r="C36" s="35">
        <f t="shared" si="0"/>
        <v>180</v>
      </c>
      <c r="D36" s="22">
        <v>69</v>
      </c>
      <c r="E36" s="18">
        <v>67</v>
      </c>
      <c r="F36" s="18">
        <v>39</v>
      </c>
      <c r="G36" s="23">
        <v>37</v>
      </c>
      <c r="H36" s="22">
        <v>96</v>
      </c>
      <c r="I36" s="18">
        <v>87</v>
      </c>
      <c r="J36" s="18">
        <v>42</v>
      </c>
      <c r="K36" s="23">
        <v>36</v>
      </c>
      <c r="L36" s="22">
        <v>101</v>
      </c>
      <c r="M36" s="18">
        <v>87</v>
      </c>
      <c r="N36" s="18">
        <v>39</v>
      </c>
      <c r="O36" s="23">
        <v>37</v>
      </c>
      <c r="P36" s="22"/>
      <c r="Q36" s="18"/>
      <c r="R36" s="18"/>
      <c r="S36" s="23"/>
      <c r="T36" s="22"/>
      <c r="U36" s="18"/>
      <c r="V36" s="18"/>
      <c r="W36" s="23"/>
      <c r="X36" s="22"/>
      <c r="Y36" s="18"/>
      <c r="Z36" s="18"/>
      <c r="AA36" s="23"/>
      <c r="AB36" s="22"/>
      <c r="AC36" s="18"/>
      <c r="AD36" s="18"/>
      <c r="AE36" s="23"/>
      <c r="AF36" s="22"/>
      <c r="AG36" s="18"/>
      <c r="AH36" s="18"/>
      <c r="AI36" s="23"/>
      <c r="AJ36" s="22"/>
      <c r="AK36" s="18"/>
      <c r="AL36" s="18"/>
      <c r="AM36" s="23"/>
    </row>
    <row r="37" spans="2:39" ht="13.5">
      <c r="B37">
        <v>30</v>
      </c>
      <c r="C37" s="35">
        <f t="shared" si="0"/>
        <v>181</v>
      </c>
      <c r="D37" s="22"/>
      <c r="E37" s="18"/>
      <c r="F37" s="18"/>
      <c r="G37" s="23"/>
      <c r="H37" s="22"/>
      <c r="I37" s="18"/>
      <c r="J37" s="18"/>
      <c r="K37" s="23"/>
      <c r="L37" s="22"/>
      <c r="M37" s="18"/>
      <c r="N37" s="18"/>
      <c r="O37" s="23"/>
      <c r="P37" s="22"/>
      <c r="Q37" s="18"/>
      <c r="R37" s="18"/>
      <c r="S37" s="23"/>
      <c r="T37" s="22"/>
      <c r="U37" s="18"/>
      <c r="V37" s="18"/>
      <c r="W37" s="23"/>
      <c r="X37" s="22"/>
      <c r="Y37" s="18"/>
      <c r="Z37" s="18"/>
      <c r="AA37" s="23"/>
      <c r="AB37" s="22"/>
      <c r="AC37" s="18"/>
      <c r="AD37" s="18"/>
      <c r="AE37" s="23"/>
      <c r="AF37" s="22"/>
      <c r="AG37" s="18"/>
      <c r="AH37" s="18"/>
      <c r="AI37" s="23"/>
      <c r="AJ37" s="22"/>
      <c r="AK37" s="18"/>
      <c r="AL37" s="18"/>
      <c r="AM37" s="23"/>
    </row>
    <row r="38" spans="2:39" ht="13.5">
      <c r="B38">
        <v>31</v>
      </c>
      <c r="C38" s="35">
        <f t="shared" si="0"/>
        <v>182</v>
      </c>
      <c r="D38" s="22"/>
      <c r="E38" s="18"/>
      <c r="F38" s="18"/>
      <c r="G38" s="23"/>
      <c r="H38" s="22"/>
      <c r="I38" s="18"/>
      <c r="J38" s="18"/>
      <c r="K38" s="23"/>
      <c r="L38" s="22"/>
      <c r="M38" s="18"/>
      <c r="N38" s="18"/>
      <c r="O38" s="23"/>
      <c r="P38" s="22"/>
      <c r="Q38" s="18"/>
      <c r="R38" s="18"/>
      <c r="S38" s="23"/>
      <c r="T38" s="22"/>
      <c r="U38" s="18"/>
      <c r="V38" s="18"/>
      <c r="W38" s="23"/>
      <c r="X38" s="22"/>
      <c r="Y38" s="18"/>
      <c r="Z38" s="18"/>
      <c r="AA38" s="23"/>
      <c r="AB38" s="22"/>
      <c r="AC38" s="18"/>
      <c r="AD38" s="18"/>
      <c r="AE38" s="23"/>
      <c r="AF38" s="22"/>
      <c r="AG38" s="18"/>
      <c r="AH38" s="18"/>
      <c r="AI38" s="23"/>
      <c r="AJ38" s="22"/>
      <c r="AK38" s="18"/>
      <c r="AL38" s="18"/>
      <c r="AM38" s="23"/>
    </row>
    <row r="39" spans="2:39" ht="13.5">
      <c r="B39">
        <v>32</v>
      </c>
      <c r="C39" s="35">
        <f t="shared" si="0"/>
        <v>183</v>
      </c>
      <c r="D39" s="22"/>
      <c r="E39" s="18"/>
      <c r="F39" s="18"/>
      <c r="G39" s="23"/>
      <c r="H39" s="22"/>
      <c r="I39" s="18"/>
      <c r="J39" s="18"/>
      <c r="K39" s="23"/>
      <c r="L39" s="22"/>
      <c r="M39" s="18"/>
      <c r="N39" s="18"/>
      <c r="O39" s="23"/>
      <c r="P39" s="22"/>
      <c r="Q39" s="18"/>
      <c r="R39" s="18"/>
      <c r="S39" s="23"/>
      <c r="T39" s="22"/>
      <c r="U39" s="18"/>
      <c r="V39" s="18"/>
      <c r="W39" s="23"/>
      <c r="X39" s="22"/>
      <c r="Y39" s="18"/>
      <c r="Z39" s="18"/>
      <c r="AA39" s="23"/>
      <c r="AB39" s="22"/>
      <c r="AC39" s="18"/>
      <c r="AD39" s="18"/>
      <c r="AE39" s="23"/>
      <c r="AF39" s="22"/>
      <c r="AG39" s="18"/>
      <c r="AH39" s="18"/>
      <c r="AI39" s="23"/>
      <c r="AJ39" s="22"/>
      <c r="AK39" s="18"/>
      <c r="AL39" s="18"/>
      <c r="AM39" s="23"/>
    </row>
    <row r="40" spans="2:39" ht="13.5">
      <c r="B40">
        <v>33</v>
      </c>
      <c r="C40" s="35">
        <f aca="true" t="shared" si="1" ref="C40:C56">$C$7+B40</f>
        <v>184</v>
      </c>
      <c r="D40" s="22"/>
      <c r="E40" s="18"/>
      <c r="F40" s="18"/>
      <c r="G40" s="23"/>
      <c r="H40" s="22"/>
      <c r="I40" s="18"/>
      <c r="J40" s="18"/>
      <c r="K40" s="23"/>
      <c r="L40" s="22"/>
      <c r="M40" s="18"/>
      <c r="N40" s="18"/>
      <c r="O40" s="23"/>
      <c r="P40" s="22"/>
      <c r="Q40" s="18"/>
      <c r="R40" s="18"/>
      <c r="S40" s="23"/>
      <c r="T40" s="22"/>
      <c r="U40" s="18"/>
      <c r="V40" s="18"/>
      <c r="W40" s="23"/>
      <c r="X40" s="22"/>
      <c r="Y40" s="18"/>
      <c r="Z40" s="18"/>
      <c r="AA40" s="23"/>
      <c r="AB40" s="22"/>
      <c r="AC40" s="18"/>
      <c r="AD40" s="18"/>
      <c r="AE40" s="23"/>
      <c r="AF40" s="22"/>
      <c r="AG40" s="18"/>
      <c r="AH40" s="18"/>
      <c r="AI40" s="23"/>
      <c r="AJ40" s="22"/>
      <c r="AK40" s="18"/>
      <c r="AL40" s="18"/>
      <c r="AM40" s="23"/>
    </row>
    <row r="41" spans="2:39" ht="13.5">
      <c r="B41">
        <v>34</v>
      </c>
      <c r="C41" s="35">
        <f t="shared" si="1"/>
        <v>185</v>
      </c>
      <c r="D41" s="22"/>
      <c r="E41" s="18"/>
      <c r="F41" s="18"/>
      <c r="G41" s="23"/>
      <c r="H41" s="22"/>
      <c r="I41" s="18"/>
      <c r="J41" s="18"/>
      <c r="K41" s="23"/>
      <c r="L41" s="22"/>
      <c r="M41" s="18"/>
      <c r="N41" s="18"/>
      <c r="O41" s="23"/>
      <c r="P41" s="22"/>
      <c r="Q41" s="18"/>
      <c r="R41" s="18"/>
      <c r="S41" s="23"/>
      <c r="T41" s="22"/>
      <c r="U41" s="18"/>
      <c r="V41" s="18"/>
      <c r="W41" s="23"/>
      <c r="X41" s="22"/>
      <c r="Y41" s="18"/>
      <c r="Z41" s="18"/>
      <c r="AA41" s="23"/>
      <c r="AB41" s="22"/>
      <c r="AC41" s="18"/>
      <c r="AD41" s="18"/>
      <c r="AE41" s="23"/>
      <c r="AF41" s="22"/>
      <c r="AG41" s="18"/>
      <c r="AH41" s="18"/>
      <c r="AI41" s="23"/>
      <c r="AJ41" s="22"/>
      <c r="AK41" s="18"/>
      <c r="AL41" s="18"/>
      <c r="AM41" s="23"/>
    </row>
    <row r="42" spans="2:39" ht="13.5">
      <c r="B42">
        <v>35</v>
      </c>
      <c r="C42" s="35">
        <f t="shared" si="1"/>
        <v>186</v>
      </c>
      <c r="D42" s="22"/>
      <c r="E42" s="18"/>
      <c r="F42" s="18"/>
      <c r="G42" s="23"/>
      <c r="H42" s="22"/>
      <c r="I42" s="18"/>
      <c r="J42" s="18"/>
      <c r="K42" s="23"/>
      <c r="L42" s="22"/>
      <c r="M42" s="18"/>
      <c r="N42" s="18"/>
      <c r="O42" s="23"/>
      <c r="P42" s="22"/>
      <c r="Q42" s="18"/>
      <c r="R42" s="18"/>
      <c r="S42" s="23"/>
      <c r="T42" s="22"/>
      <c r="U42" s="18"/>
      <c r="V42" s="18"/>
      <c r="W42" s="23"/>
      <c r="X42" s="22"/>
      <c r="Y42" s="18"/>
      <c r="Z42" s="18"/>
      <c r="AA42" s="23"/>
      <c r="AB42" s="22"/>
      <c r="AC42" s="18"/>
      <c r="AD42" s="18"/>
      <c r="AE42" s="23"/>
      <c r="AF42" s="22"/>
      <c r="AG42" s="18"/>
      <c r="AH42" s="18"/>
      <c r="AI42" s="23"/>
      <c r="AJ42" s="22"/>
      <c r="AK42" s="18"/>
      <c r="AL42" s="18"/>
      <c r="AM42" s="23"/>
    </row>
    <row r="43" spans="2:39" ht="13.5">
      <c r="B43">
        <v>36</v>
      </c>
      <c r="C43" s="35">
        <f t="shared" si="1"/>
        <v>187</v>
      </c>
      <c r="D43" s="22"/>
      <c r="E43" s="18"/>
      <c r="F43" s="18"/>
      <c r="G43" s="23"/>
      <c r="H43" s="22"/>
      <c r="I43" s="18"/>
      <c r="J43" s="18"/>
      <c r="K43" s="23"/>
      <c r="L43" s="22"/>
      <c r="M43" s="18"/>
      <c r="N43" s="18"/>
      <c r="O43" s="23"/>
      <c r="P43" s="22"/>
      <c r="Q43" s="18"/>
      <c r="R43" s="18"/>
      <c r="S43" s="23"/>
      <c r="T43" s="22"/>
      <c r="U43" s="18"/>
      <c r="V43" s="18"/>
      <c r="W43" s="23"/>
      <c r="X43" s="22"/>
      <c r="Y43" s="18"/>
      <c r="Z43" s="18"/>
      <c r="AA43" s="23"/>
      <c r="AB43" s="22"/>
      <c r="AC43" s="18"/>
      <c r="AD43" s="18"/>
      <c r="AE43" s="23"/>
      <c r="AF43" s="22"/>
      <c r="AG43" s="18"/>
      <c r="AH43" s="18"/>
      <c r="AI43" s="23"/>
      <c r="AJ43" s="22"/>
      <c r="AK43" s="18"/>
      <c r="AL43" s="18"/>
      <c r="AM43" s="23"/>
    </row>
    <row r="44" spans="2:39" ht="13.5">
      <c r="B44">
        <v>37</v>
      </c>
      <c r="C44" s="35">
        <f t="shared" si="1"/>
        <v>188</v>
      </c>
      <c r="D44" s="22"/>
      <c r="E44" s="18"/>
      <c r="F44" s="18"/>
      <c r="G44" s="23"/>
      <c r="H44" s="22"/>
      <c r="I44" s="18"/>
      <c r="J44" s="18"/>
      <c r="K44" s="23"/>
      <c r="L44" s="22"/>
      <c r="M44" s="18"/>
      <c r="N44" s="18"/>
      <c r="O44" s="23"/>
      <c r="P44" s="22"/>
      <c r="Q44" s="18"/>
      <c r="R44" s="18"/>
      <c r="S44" s="23"/>
      <c r="T44" s="22"/>
      <c r="U44" s="18"/>
      <c r="V44" s="18"/>
      <c r="W44" s="23"/>
      <c r="X44" s="22"/>
      <c r="Y44" s="18"/>
      <c r="Z44" s="18"/>
      <c r="AA44" s="23"/>
      <c r="AB44" s="22"/>
      <c r="AC44" s="18"/>
      <c r="AD44" s="18"/>
      <c r="AE44" s="23"/>
      <c r="AF44" s="22"/>
      <c r="AG44" s="18"/>
      <c r="AH44" s="18"/>
      <c r="AI44" s="23"/>
      <c r="AJ44" s="22"/>
      <c r="AK44" s="18"/>
      <c r="AL44" s="18"/>
      <c r="AM44" s="23"/>
    </row>
    <row r="45" spans="2:39" ht="13.5">
      <c r="B45">
        <v>38</v>
      </c>
      <c r="C45" s="35">
        <f t="shared" si="1"/>
        <v>189</v>
      </c>
      <c r="D45" s="22"/>
      <c r="E45" s="18"/>
      <c r="F45" s="18"/>
      <c r="G45" s="23"/>
      <c r="H45" s="22"/>
      <c r="I45" s="18"/>
      <c r="J45" s="18"/>
      <c r="K45" s="23"/>
      <c r="L45" s="22"/>
      <c r="M45" s="18"/>
      <c r="N45" s="18"/>
      <c r="O45" s="23"/>
      <c r="P45" s="22"/>
      <c r="Q45" s="18"/>
      <c r="R45" s="18"/>
      <c r="S45" s="23"/>
      <c r="T45" s="22"/>
      <c r="U45" s="18"/>
      <c r="V45" s="18"/>
      <c r="W45" s="23"/>
      <c r="X45" s="22"/>
      <c r="Y45" s="18"/>
      <c r="Z45" s="18"/>
      <c r="AA45" s="23"/>
      <c r="AB45" s="22"/>
      <c r="AC45" s="18"/>
      <c r="AD45" s="18"/>
      <c r="AE45" s="23"/>
      <c r="AF45" s="22"/>
      <c r="AG45" s="18"/>
      <c r="AH45" s="18"/>
      <c r="AI45" s="23"/>
      <c r="AJ45" s="22"/>
      <c r="AK45" s="18"/>
      <c r="AL45" s="18"/>
      <c r="AM45" s="23"/>
    </row>
    <row r="46" spans="2:39" ht="13.5">
      <c r="B46">
        <v>39</v>
      </c>
      <c r="C46" s="35">
        <f t="shared" si="1"/>
        <v>190</v>
      </c>
      <c r="D46" s="22"/>
      <c r="E46" s="18"/>
      <c r="F46" s="18"/>
      <c r="G46" s="23"/>
      <c r="H46" s="22"/>
      <c r="I46" s="18"/>
      <c r="J46" s="18"/>
      <c r="K46" s="23"/>
      <c r="L46" s="22"/>
      <c r="M46" s="18"/>
      <c r="N46" s="18"/>
      <c r="O46" s="23"/>
      <c r="P46" s="22"/>
      <c r="Q46" s="18"/>
      <c r="R46" s="18"/>
      <c r="S46" s="23"/>
      <c r="T46" s="22"/>
      <c r="U46" s="18"/>
      <c r="V46" s="18"/>
      <c r="W46" s="23"/>
      <c r="X46" s="22"/>
      <c r="Y46" s="18"/>
      <c r="Z46" s="18"/>
      <c r="AA46" s="23"/>
      <c r="AB46" s="22"/>
      <c r="AC46" s="18"/>
      <c r="AD46" s="18"/>
      <c r="AE46" s="23"/>
      <c r="AF46" s="22"/>
      <c r="AG46" s="18"/>
      <c r="AH46" s="18"/>
      <c r="AI46" s="23"/>
      <c r="AJ46" s="22"/>
      <c r="AK46" s="18"/>
      <c r="AL46" s="18"/>
      <c r="AM46" s="23"/>
    </row>
    <row r="47" spans="2:39" ht="13.5">
      <c r="B47">
        <v>40</v>
      </c>
      <c r="C47" s="35">
        <f t="shared" si="1"/>
        <v>191</v>
      </c>
      <c r="D47" s="22"/>
      <c r="E47" s="18"/>
      <c r="F47" s="18"/>
      <c r="G47" s="23"/>
      <c r="H47" s="22"/>
      <c r="I47" s="18"/>
      <c r="J47" s="18"/>
      <c r="K47" s="23"/>
      <c r="L47" s="22"/>
      <c r="M47" s="18"/>
      <c r="N47" s="18"/>
      <c r="O47" s="23"/>
      <c r="P47" s="22"/>
      <c r="Q47" s="18"/>
      <c r="R47" s="18"/>
      <c r="S47" s="23"/>
      <c r="T47" s="22"/>
      <c r="U47" s="18"/>
      <c r="V47" s="18"/>
      <c r="W47" s="23"/>
      <c r="X47" s="22"/>
      <c r="Y47" s="18"/>
      <c r="Z47" s="18"/>
      <c r="AA47" s="23"/>
      <c r="AB47" s="22"/>
      <c r="AC47" s="18"/>
      <c r="AD47" s="18"/>
      <c r="AE47" s="23"/>
      <c r="AF47" s="22"/>
      <c r="AG47" s="18"/>
      <c r="AH47" s="18"/>
      <c r="AI47" s="23"/>
      <c r="AJ47" s="22"/>
      <c r="AK47" s="18"/>
      <c r="AL47" s="18"/>
      <c r="AM47" s="23"/>
    </row>
    <row r="48" spans="2:39" ht="13.5">
      <c r="B48">
        <v>41</v>
      </c>
      <c r="C48" s="35">
        <f t="shared" si="1"/>
        <v>192</v>
      </c>
      <c r="D48" s="22"/>
      <c r="E48" s="18"/>
      <c r="F48" s="18"/>
      <c r="G48" s="23"/>
      <c r="H48" s="22"/>
      <c r="I48" s="18"/>
      <c r="J48" s="18"/>
      <c r="K48" s="23"/>
      <c r="L48" s="22"/>
      <c r="M48" s="18"/>
      <c r="N48" s="18"/>
      <c r="O48" s="23"/>
      <c r="P48" s="22"/>
      <c r="Q48" s="18"/>
      <c r="R48" s="18"/>
      <c r="S48" s="23"/>
      <c r="T48" s="22"/>
      <c r="U48" s="18"/>
      <c r="V48" s="18"/>
      <c r="W48" s="23"/>
      <c r="X48" s="22"/>
      <c r="Y48" s="18"/>
      <c r="Z48" s="18"/>
      <c r="AA48" s="23"/>
      <c r="AB48" s="22"/>
      <c r="AC48" s="18"/>
      <c r="AD48" s="18"/>
      <c r="AE48" s="23"/>
      <c r="AF48" s="22"/>
      <c r="AG48" s="18"/>
      <c r="AH48" s="18"/>
      <c r="AI48" s="23"/>
      <c r="AJ48" s="22"/>
      <c r="AK48" s="18"/>
      <c r="AL48" s="18"/>
      <c r="AM48" s="23"/>
    </row>
    <row r="49" spans="2:39" ht="13.5">
      <c r="B49">
        <v>42</v>
      </c>
      <c r="C49" s="35">
        <f t="shared" si="1"/>
        <v>193</v>
      </c>
      <c r="D49" s="22"/>
      <c r="E49" s="18"/>
      <c r="F49" s="18"/>
      <c r="G49" s="23"/>
      <c r="H49" s="22"/>
      <c r="I49" s="18"/>
      <c r="J49" s="18"/>
      <c r="K49" s="23"/>
      <c r="L49" s="22"/>
      <c r="M49" s="18"/>
      <c r="N49" s="18"/>
      <c r="O49" s="23"/>
      <c r="P49" s="22"/>
      <c r="Q49" s="18"/>
      <c r="R49" s="18"/>
      <c r="S49" s="23"/>
      <c r="T49" s="22"/>
      <c r="U49" s="18"/>
      <c r="V49" s="18"/>
      <c r="W49" s="23"/>
      <c r="X49" s="22"/>
      <c r="Y49" s="18"/>
      <c r="Z49" s="18"/>
      <c r="AA49" s="23"/>
      <c r="AB49" s="22"/>
      <c r="AC49" s="18"/>
      <c r="AD49" s="18"/>
      <c r="AE49" s="23"/>
      <c r="AF49" s="22"/>
      <c r="AG49" s="18"/>
      <c r="AH49" s="18"/>
      <c r="AI49" s="23"/>
      <c r="AJ49" s="22"/>
      <c r="AK49" s="18"/>
      <c r="AL49" s="18"/>
      <c r="AM49" s="23"/>
    </row>
    <row r="50" spans="2:39" ht="13.5">
      <c r="B50">
        <v>43</v>
      </c>
      <c r="C50" s="35">
        <f t="shared" si="1"/>
        <v>194</v>
      </c>
      <c r="D50" s="22"/>
      <c r="E50" s="18"/>
      <c r="F50" s="18"/>
      <c r="G50" s="23"/>
      <c r="H50" s="22"/>
      <c r="I50" s="18"/>
      <c r="J50" s="18"/>
      <c r="K50" s="23"/>
      <c r="L50" s="22"/>
      <c r="M50" s="18"/>
      <c r="N50" s="18"/>
      <c r="O50" s="23"/>
      <c r="P50" s="22"/>
      <c r="Q50" s="18"/>
      <c r="R50" s="18"/>
      <c r="S50" s="23"/>
      <c r="T50" s="22"/>
      <c r="U50" s="18"/>
      <c r="V50" s="18"/>
      <c r="W50" s="23"/>
      <c r="X50" s="22"/>
      <c r="Y50" s="18"/>
      <c r="Z50" s="18"/>
      <c r="AA50" s="23"/>
      <c r="AB50" s="22"/>
      <c r="AC50" s="18"/>
      <c r="AD50" s="18"/>
      <c r="AE50" s="23"/>
      <c r="AF50" s="22"/>
      <c r="AG50" s="18"/>
      <c r="AH50" s="18"/>
      <c r="AI50" s="23"/>
      <c r="AJ50" s="22"/>
      <c r="AK50" s="18"/>
      <c r="AL50" s="18"/>
      <c r="AM50" s="23"/>
    </row>
    <row r="51" spans="2:39" ht="13.5">
      <c r="B51">
        <v>44</v>
      </c>
      <c r="C51" s="35">
        <f t="shared" si="1"/>
        <v>195</v>
      </c>
      <c r="D51" s="22"/>
      <c r="E51" s="18"/>
      <c r="F51" s="18"/>
      <c r="G51" s="23"/>
      <c r="H51" s="22"/>
      <c r="I51" s="18"/>
      <c r="J51" s="18"/>
      <c r="K51" s="23"/>
      <c r="L51" s="22"/>
      <c r="M51" s="18"/>
      <c r="N51" s="18"/>
      <c r="O51" s="23"/>
      <c r="P51" s="22"/>
      <c r="Q51" s="18"/>
      <c r="R51" s="18"/>
      <c r="S51" s="23"/>
      <c r="T51" s="22"/>
      <c r="U51" s="18"/>
      <c r="V51" s="18"/>
      <c r="W51" s="23"/>
      <c r="X51" s="22"/>
      <c r="Y51" s="18"/>
      <c r="Z51" s="18"/>
      <c r="AA51" s="23"/>
      <c r="AB51" s="22"/>
      <c r="AC51" s="18"/>
      <c r="AD51" s="18"/>
      <c r="AE51" s="23"/>
      <c r="AF51" s="22"/>
      <c r="AG51" s="18"/>
      <c r="AH51" s="18"/>
      <c r="AI51" s="23"/>
      <c r="AJ51" s="22"/>
      <c r="AK51" s="18"/>
      <c r="AL51" s="18"/>
      <c r="AM51" s="23"/>
    </row>
    <row r="52" spans="2:39" ht="13.5">
      <c r="B52">
        <v>45</v>
      </c>
      <c r="C52" s="35">
        <f t="shared" si="1"/>
        <v>196</v>
      </c>
      <c r="D52" s="22"/>
      <c r="E52" s="18"/>
      <c r="F52" s="18"/>
      <c r="G52" s="23"/>
      <c r="H52" s="22"/>
      <c r="I52" s="18"/>
      <c r="J52" s="18"/>
      <c r="K52" s="23"/>
      <c r="L52" s="22"/>
      <c r="M52" s="18"/>
      <c r="N52" s="18"/>
      <c r="O52" s="23"/>
      <c r="P52" s="22"/>
      <c r="Q52" s="18"/>
      <c r="R52" s="18"/>
      <c r="S52" s="23"/>
      <c r="T52" s="22"/>
      <c r="U52" s="18"/>
      <c r="V52" s="18"/>
      <c r="W52" s="23"/>
      <c r="X52" s="22"/>
      <c r="Y52" s="18"/>
      <c r="Z52" s="18"/>
      <c r="AA52" s="23"/>
      <c r="AB52" s="22"/>
      <c r="AC52" s="18"/>
      <c r="AD52" s="18"/>
      <c r="AE52" s="23"/>
      <c r="AF52" s="22"/>
      <c r="AG52" s="18"/>
      <c r="AH52" s="18"/>
      <c r="AI52" s="23"/>
      <c r="AJ52" s="22"/>
      <c r="AK52" s="18"/>
      <c r="AL52" s="18"/>
      <c r="AM52" s="23"/>
    </row>
    <row r="53" spans="2:39" ht="13.5">
      <c r="B53">
        <v>46</v>
      </c>
      <c r="C53" s="35">
        <f t="shared" si="1"/>
        <v>197</v>
      </c>
      <c r="D53" s="22"/>
      <c r="E53" s="18"/>
      <c r="F53" s="18"/>
      <c r="G53" s="23"/>
      <c r="H53" s="22"/>
      <c r="I53" s="18"/>
      <c r="J53" s="18"/>
      <c r="K53" s="23"/>
      <c r="L53" s="22"/>
      <c r="M53" s="18"/>
      <c r="N53" s="18"/>
      <c r="O53" s="23"/>
      <c r="P53" s="22"/>
      <c r="Q53" s="18"/>
      <c r="R53" s="18"/>
      <c r="S53" s="23"/>
      <c r="T53" s="22"/>
      <c r="U53" s="18"/>
      <c r="V53" s="18"/>
      <c r="W53" s="23"/>
      <c r="X53" s="22"/>
      <c r="Y53" s="18"/>
      <c r="Z53" s="18"/>
      <c r="AA53" s="23"/>
      <c r="AB53" s="22"/>
      <c r="AC53" s="18"/>
      <c r="AD53" s="18"/>
      <c r="AE53" s="23"/>
      <c r="AF53" s="22"/>
      <c r="AG53" s="18"/>
      <c r="AH53" s="18"/>
      <c r="AI53" s="23"/>
      <c r="AJ53" s="22"/>
      <c r="AK53" s="18"/>
      <c r="AL53" s="18"/>
      <c r="AM53" s="23"/>
    </row>
    <row r="54" spans="2:39" ht="13.5">
      <c r="B54">
        <v>47</v>
      </c>
      <c r="C54" s="35">
        <f t="shared" si="1"/>
        <v>198</v>
      </c>
      <c r="D54" s="22"/>
      <c r="E54" s="18"/>
      <c r="F54" s="18"/>
      <c r="G54" s="23"/>
      <c r="H54" s="22"/>
      <c r="I54" s="18"/>
      <c r="J54" s="18"/>
      <c r="K54" s="23"/>
      <c r="L54" s="22"/>
      <c r="M54" s="18"/>
      <c r="N54" s="18"/>
      <c r="O54" s="23"/>
      <c r="P54" s="22"/>
      <c r="Q54" s="18"/>
      <c r="R54" s="18"/>
      <c r="S54" s="23"/>
      <c r="T54" s="22"/>
      <c r="U54" s="18"/>
      <c r="V54" s="18"/>
      <c r="W54" s="23"/>
      <c r="X54" s="22"/>
      <c r="Y54" s="18"/>
      <c r="Z54" s="18"/>
      <c r="AA54" s="23"/>
      <c r="AB54" s="22"/>
      <c r="AC54" s="18"/>
      <c r="AD54" s="18"/>
      <c r="AE54" s="23"/>
      <c r="AF54" s="22"/>
      <c r="AG54" s="18"/>
      <c r="AH54" s="18"/>
      <c r="AI54" s="23"/>
      <c r="AJ54" s="22"/>
      <c r="AK54" s="18"/>
      <c r="AL54" s="18"/>
      <c r="AM54" s="23"/>
    </row>
    <row r="55" spans="2:39" ht="13.5">
      <c r="B55">
        <v>48</v>
      </c>
      <c r="C55" s="35">
        <f t="shared" si="1"/>
        <v>199</v>
      </c>
      <c r="D55" s="22"/>
      <c r="E55" s="18"/>
      <c r="F55" s="18"/>
      <c r="G55" s="23"/>
      <c r="H55" s="22"/>
      <c r="I55" s="18"/>
      <c r="J55" s="18"/>
      <c r="K55" s="23"/>
      <c r="L55" s="22"/>
      <c r="M55" s="18"/>
      <c r="N55" s="18"/>
      <c r="O55" s="23"/>
      <c r="P55" s="22"/>
      <c r="Q55" s="18"/>
      <c r="R55" s="18"/>
      <c r="S55" s="23"/>
      <c r="T55" s="22"/>
      <c r="U55" s="18"/>
      <c r="V55" s="18"/>
      <c r="W55" s="23"/>
      <c r="X55" s="22"/>
      <c r="Y55" s="18"/>
      <c r="Z55" s="18"/>
      <c r="AA55" s="23"/>
      <c r="AB55" s="22"/>
      <c r="AC55" s="18"/>
      <c r="AD55" s="18"/>
      <c r="AE55" s="23"/>
      <c r="AF55" s="22"/>
      <c r="AG55" s="18"/>
      <c r="AH55" s="18"/>
      <c r="AI55" s="23"/>
      <c r="AJ55" s="22"/>
      <c r="AK55" s="18"/>
      <c r="AL55" s="18"/>
      <c r="AM55" s="23"/>
    </row>
    <row r="56" spans="2:39" ht="14.25" thickBot="1">
      <c r="B56">
        <v>49</v>
      </c>
      <c r="C56" s="36">
        <f t="shared" si="1"/>
        <v>200</v>
      </c>
      <c r="D56" s="24"/>
      <c r="E56" s="25"/>
      <c r="F56" s="25"/>
      <c r="G56" s="26"/>
      <c r="H56" s="24"/>
      <c r="I56" s="25"/>
      <c r="J56" s="25"/>
      <c r="K56" s="26"/>
      <c r="L56" s="24"/>
      <c r="M56" s="25"/>
      <c r="N56" s="25"/>
      <c r="O56" s="26"/>
      <c r="P56" s="24"/>
      <c r="Q56" s="25"/>
      <c r="R56" s="25"/>
      <c r="S56" s="26"/>
      <c r="T56" s="24"/>
      <c r="U56" s="25"/>
      <c r="V56" s="25"/>
      <c r="W56" s="26"/>
      <c r="X56" s="24"/>
      <c r="Y56" s="25"/>
      <c r="Z56" s="25"/>
      <c r="AA56" s="26"/>
      <c r="AB56" s="24"/>
      <c r="AC56" s="25"/>
      <c r="AD56" s="25"/>
      <c r="AE56" s="26"/>
      <c r="AF56" s="24"/>
      <c r="AG56" s="25"/>
      <c r="AH56" s="25"/>
      <c r="AI56" s="26"/>
      <c r="AJ56" s="24"/>
      <c r="AK56" s="25"/>
      <c r="AL56" s="25"/>
      <c r="AM56" s="26"/>
    </row>
  </sheetData>
  <mergeCells count="11">
    <mergeCell ref="AF4:AI4"/>
    <mergeCell ref="AJ4:AM4"/>
    <mergeCell ref="X4:AA4"/>
    <mergeCell ref="AB4:AE4"/>
    <mergeCell ref="D2:G2"/>
    <mergeCell ref="H2:K2"/>
    <mergeCell ref="P4:S4"/>
    <mergeCell ref="T4:W4"/>
    <mergeCell ref="D4:G4"/>
    <mergeCell ref="H4:K4"/>
    <mergeCell ref="L4:O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61"/>
  <sheetViews>
    <sheetView workbookViewId="0" topLeftCell="A1">
      <selection activeCell="C7" sqref="C7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4.50390625" style="0" bestFit="1" customWidth="1"/>
    <col min="4" max="5" width="6.00390625" style="0" bestFit="1" customWidth="1"/>
    <col min="6" max="6" width="5.50390625" style="0" bestFit="1" customWidth="1"/>
    <col min="7" max="8" width="6.00390625" style="0" bestFit="1" customWidth="1"/>
    <col min="9" max="9" width="6.00390625" style="0" customWidth="1"/>
    <col min="10" max="11" width="6.00390625" style="0" bestFit="1" customWidth="1"/>
    <col min="12" max="12" width="6.00390625" style="0" customWidth="1"/>
    <col min="13" max="14" width="6.00390625" style="0" bestFit="1" customWidth="1"/>
    <col min="15" max="15" width="6.00390625" style="0" customWidth="1"/>
  </cols>
  <sheetData>
    <row r="1" spans="1:15" ht="13.5">
      <c r="A1" s="49"/>
      <c r="B1" s="49"/>
      <c r="C1" s="49"/>
      <c r="D1" s="78" t="s">
        <v>42</v>
      </c>
      <c r="E1" s="78"/>
      <c r="F1" s="78" t="str">
        <f>Data!$H$2</f>
        <v>レッサーデーモン</v>
      </c>
      <c r="G1" s="78"/>
      <c r="H1" s="78"/>
      <c r="I1" s="78"/>
      <c r="J1" s="48"/>
      <c r="K1" s="49"/>
      <c r="L1" s="49" t="s">
        <v>61</v>
      </c>
      <c r="M1" s="49"/>
      <c r="N1" s="49"/>
      <c r="O1" s="49"/>
    </row>
    <row r="2" spans="1:15" ht="13.5">
      <c r="A2" s="49"/>
      <c r="B2" s="49"/>
      <c r="C2" s="49"/>
      <c r="E2" s="48" t="s">
        <v>43</v>
      </c>
      <c r="F2" s="50">
        <f>F9</f>
        <v>25</v>
      </c>
      <c r="G2" s="48" t="s">
        <v>47</v>
      </c>
      <c r="H2" s="51">
        <f>F8</f>
        <v>2.25</v>
      </c>
      <c r="I2" s="48" t="s">
        <v>48</v>
      </c>
      <c r="J2" s="48" t="s">
        <v>49</v>
      </c>
      <c r="K2" s="49"/>
      <c r="L2" s="49" t="s">
        <v>50</v>
      </c>
      <c r="M2" s="49" t="s">
        <v>8</v>
      </c>
      <c r="N2" s="49">
        <f>IF(M2="ATT",1,IF(M2="DEF",2,IF(M2="MAG",3,IF(M2="AGI",4,""))))</f>
        <v>3</v>
      </c>
      <c r="O2" s="49"/>
    </row>
    <row r="3" spans="1:15" ht="13.5">
      <c r="A3" s="49"/>
      <c r="B3" s="49"/>
      <c r="C3" s="49"/>
      <c r="E3" s="48" t="s">
        <v>44</v>
      </c>
      <c r="F3" s="50">
        <f>I9</f>
        <v>30</v>
      </c>
      <c r="G3" s="48" t="s">
        <v>47</v>
      </c>
      <c r="H3" s="51">
        <f>I8</f>
        <v>2</v>
      </c>
      <c r="I3" s="48" t="s">
        <v>48</v>
      </c>
      <c r="J3" s="48" t="s">
        <v>49</v>
      </c>
      <c r="K3" s="49"/>
      <c r="L3" s="49"/>
      <c r="M3" s="49"/>
      <c r="N3" s="49"/>
      <c r="O3" s="49"/>
    </row>
    <row r="4" spans="1:15" ht="13.5">
      <c r="A4" s="49"/>
      <c r="B4" s="49"/>
      <c r="C4" s="49"/>
      <c r="E4" s="48" t="s">
        <v>45</v>
      </c>
      <c r="F4" s="50">
        <f>L9</f>
        <v>20</v>
      </c>
      <c r="G4" s="48" t="s">
        <v>47</v>
      </c>
      <c r="H4" s="51">
        <f>L8</f>
        <v>1.25</v>
      </c>
      <c r="I4" s="48" t="s">
        <v>48</v>
      </c>
      <c r="J4" s="48" t="s">
        <v>49</v>
      </c>
      <c r="K4" s="49"/>
      <c r="L4" s="49"/>
      <c r="M4" s="49"/>
      <c r="N4" s="49"/>
      <c r="O4" s="49"/>
    </row>
    <row r="5" spans="1:15" ht="13.5">
      <c r="A5" s="49"/>
      <c r="B5" s="49"/>
      <c r="C5" s="49"/>
      <c r="E5" s="48" t="s">
        <v>46</v>
      </c>
      <c r="F5" s="50">
        <f>O9</f>
        <v>11</v>
      </c>
      <c r="G5" s="48" t="s">
        <v>47</v>
      </c>
      <c r="H5" s="51">
        <f>O8</f>
        <v>1</v>
      </c>
      <c r="I5" s="48" t="s">
        <v>48</v>
      </c>
      <c r="J5" s="48" t="s">
        <v>49</v>
      </c>
      <c r="K5" s="49"/>
      <c r="L5" s="49"/>
      <c r="M5" s="49"/>
      <c r="N5" s="49"/>
      <c r="O5" s="49"/>
    </row>
    <row r="6" spans="1:15" ht="14.2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3:15" ht="13.5">
      <c r="C7" s="40" t="s">
        <v>41</v>
      </c>
      <c r="D7" s="72" t="s">
        <v>34</v>
      </c>
      <c r="E7" s="73"/>
      <c r="F7" s="74"/>
      <c r="G7" s="72" t="s">
        <v>35</v>
      </c>
      <c r="H7" s="73"/>
      <c r="I7" s="74"/>
      <c r="J7" s="72" t="s">
        <v>36</v>
      </c>
      <c r="K7" s="73"/>
      <c r="L7" s="74"/>
      <c r="M7" s="75" t="s">
        <v>37</v>
      </c>
      <c r="N7" s="76"/>
      <c r="O7" s="77"/>
    </row>
    <row r="8" spans="3:15" ht="13.5">
      <c r="C8" s="45"/>
      <c r="D8" s="46" t="s">
        <v>30</v>
      </c>
      <c r="E8" s="21" t="s">
        <v>31</v>
      </c>
      <c r="F8" s="44">
        <v>2.25</v>
      </c>
      <c r="G8" s="46" t="s">
        <v>30</v>
      </c>
      <c r="H8" s="21" t="s">
        <v>31</v>
      </c>
      <c r="I8" s="44">
        <v>2</v>
      </c>
      <c r="J8" s="46" t="s">
        <v>30</v>
      </c>
      <c r="K8" s="21" t="s">
        <v>31</v>
      </c>
      <c r="L8" s="44">
        <v>1.25</v>
      </c>
      <c r="M8" s="46" t="s">
        <v>30</v>
      </c>
      <c r="N8" s="21" t="s">
        <v>31</v>
      </c>
      <c r="O8" s="44">
        <v>1</v>
      </c>
    </row>
    <row r="9" spans="3:15" ht="13.5">
      <c r="C9" s="45">
        <v>1</v>
      </c>
      <c r="D9" s="46"/>
      <c r="E9" s="21"/>
      <c r="F9" s="44">
        <v>25</v>
      </c>
      <c r="G9" s="46"/>
      <c r="H9" s="21"/>
      <c r="I9" s="44">
        <v>30</v>
      </c>
      <c r="J9" s="46"/>
      <c r="K9" s="21"/>
      <c r="L9" s="44">
        <v>20</v>
      </c>
      <c r="M9" s="46"/>
      <c r="N9" s="21"/>
      <c r="O9" s="44">
        <v>11</v>
      </c>
    </row>
    <row r="10" spans="3:15" ht="14.25" thickBot="1">
      <c r="C10" s="41">
        <v>1000</v>
      </c>
      <c r="D10" s="39"/>
      <c r="E10" s="20"/>
      <c r="F10" s="42">
        <f>F$8*($C10-1)+F$9</f>
        <v>2272.75</v>
      </c>
      <c r="G10" s="39"/>
      <c r="H10" s="20"/>
      <c r="I10" s="42">
        <f>I$8*($C10-1)+I$9</f>
        <v>2028</v>
      </c>
      <c r="J10" s="39"/>
      <c r="K10" s="20"/>
      <c r="L10" s="42">
        <f>L$8*($C10-1)+L$9</f>
        <v>1268.75</v>
      </c>
      <c r="M10" s="39"/>
      <c r="N10" s="20"/>
      <c r="O10" s="42">
        <f>O$8*($C10-1)+O$9</f>
        <v>1010</v>
      </c>
    </row>
    <row r="11" spans="1:15" ht="15" thickBot="1" thickTop="1">
      <c r="A11" s="19" t="s">
        <v>28</v>
      </c>
      <c r="B11">
        <f>COUNTA(D11:D61)</f>
        <v>31</v>
      </c>
      <c r="C11" s="33">
        <f>Data!$C$6</f>
        <v>150</v>
      </c>
      <c r="D11" s="27">
        <v>360</v>
      </c>
      <c r="E11" s="28">
        <v>362</v>
      </c>
      <c r="F11" s="47">
        <f>F$8*($C11-1)+F$9</f>
        <v>360.25</v>
      </c>
      <c r="G11" s="27">
        <v>326</v>
      </c>
      <c r="H11" s="28">
        <v>328</v>
      </c>
      <c r="I11" s="47">
        <f>I$8*($C11-1)+I$9</f>
        <v>328</v>
      </c>
      <c r="J11" s="27">
        <v>206</v>
      </c>
      <c r="K11" s="28">
        <v>209</v>
      </c>
      <c r="L11" s="47">
        <f>L$8*($C11-1)+L$9</f>
        <v>206.25</v>
      </c>
      <c r="M11" s="27"/>
      <c r="N11" s="28"/>
      <c r="O11" s="47">
        <f>O$8*($C11-1)+O$9</f>
        <v>160</v>
      </c>
    </row>
    <row r="12" spans="2:15" ht="13.5">
      <c r="B12">
        <v>0</v>
      </c>
      <c r="C12" s="34">
        <f>C11+1</f>
        <v>151</v>
      </c>
      <c r="D12" s="22">
        <v>360</v>
      </c>
      <c r="E12" s="18">
        <v>362</v>
      </c>
      <c r="F12" s="47">
        <f aca="true" t="shared" si="0" ref="F12:F61">F$8*($C12-1)+F$9</f>
        <v>362.5</v>
      </c>
      <c r="G12" s="22">
        <v>329</v>
      </c>
      <c r="H12" s="18">
        <v>331</v>
      </c>
      <c r="I12" s="47">
        <f aca="true" t="shared" si="1" ref="I12:I61">I$8*($C12-1)+I$9</f>
        <v>330</v>
      </c>
      <c r="J12" s="22">
        <v>206</v>
      </c>
      <c r="K12" s="18">
        <v>209</v>
      </c>
      <c r="L12" s="47">
        <f aca="true" t="shared" si="2" ref="L12:L61">L$8*($C12-1)+L$9</f>
        <v>207.5</v>
      </c>
      <c r="M12" s="22"/>
      <c r="N12" s="18"/>
      <c r="O12" s="47">
        <f aca="true" t="shared" si="3" ref="O12:O61">O$8*($C12-1)+O$9</f>
        <v>161</v>
      </c>
    </row>
    <row r="13" spans="2:15" ht="13.5">
      <c r="B13">
        <v>1</v>
      </c>
      <c r="C13" s="35">
        <f>$C$12+B13</f>
        <v>152</v>
      </c>
      <c r="D13" s="22">
        <v>364</v>
      </c>
      <c r="E13" s="18"/>
      <c r="F13" s="47">
        <f t="shared" si="0"/>
        <v>364.75</v>
      </c>
      <c r="G13" s="22">
        <v>332</v>
      </c>
      <c r="H13" s="18">
        <v>333</v>
      </c>
      <c r="I13" s="47">
        <f t="shared" si="1"/>
        <v>332</v>
      </c>
      <c r="J13" s="22">
        <v>206</v>
      </c>
      <c r="K13" s="18">
        <v>209</v>
      </c>
      <c r="L13" s="47">
        <f t="shared" si="2"/>
        <v>208.75</v>
      </c>
      <c r="M13" s="22"/>
      <c r="N13" s="18"/>
      <c r="O13" s="47">
        <f t="shared" si="3"/>
        <v>162</v>
      </c>
    </row>
    <row r="14" spans="2:15" ht="13.5">
      <c r="B14">
        <v>2</v>
      </c>
      <c r="C14" s="35">
        <f aca="true" t="shared" si="4" ref="C14:C61">$C$12+B14</f>
        <v>153</v>
      </c>
      <c r="D14" s="22">
        <v>367</v>
      </c>
      <c r="E14" s="18">
        <v>368</v>
      </c>
      <c r="F14" s="47">
        <f t="shared" si="0"/>
        <v>367</v>
      </c>
      <c r="G14" s="22">
        <v>334</v>
      </c>
      <c r="H14" s="18">
        <v>337</v>
      </c>
      <c r="I14" s="47">
        <f t="shared" si="1"/>
        <v>334</v>
      </c>
      <c r="J14" s="22">
        <v>210</v>
      </c>
      <c r="K14" s="18">
        <v>211</v>
      </c>
      <c r="L14" s="47">
        <f t="shared" si="2"/>
        <v>210</v>
      </c>
      <c r="M14" s="22"/>
      <c r="N14" s="18"/>
      <c r="O14" s="47">
        <f t="shared" si="3"/>
        <v>163</v>
      </c>
    </row>
    <row r="15" spans="2:15" ht="13.5">
      <c r="B15">
        <v>3</v>
      </c>
      <c r="C15" s="35">
        <f t="shared" si="4"/>
        <v>154</v>
      </c>
      <c r="D15" s="22">
        <v>369</v>
      </c>
      <c r="E15" s="18"/>
      <c r="F15" s="47">
        <f t="shared" si="0"/>
        <v>369.25</v>
      </c>
      <c r="G15" s="22">
        <v>334</v>
      </c>
      <c r="H15" s="18">
        <v>337</v>
      </c>
      <c r="I15" s="47">
        <f t="shared" si="1"/>
        <v>336</v>
      </c>
      <c r="J15" s="22">
        <v>210</v>
      </c>
      <c r="K15" s="18">
        <v>211</v>
      </c>
      <c r="L15" s="47">
        <f t="shared" si="2"/>
        <v>211.25</v>
      </c>
      <c r="M15" s="22"/>
      <c r="N15" s="18"/>
      <c r="O15" s="47">
        <f t="shared" si="3"/>
        <v>164</v>
      </c>
    </row>
    <row r="16" spans="2:15" ht="13.5">
      <c r="B16">
        <v>4</v>
      </c>
      <c r="C16" s="35">
        <f t="shared" si="4"/>
        <v>155</v>
      </c>
      <c r="D16" s="22">
        <v>371</v>
      </c>
      <c r="E16" s="18">
        <v>373</v>
      </c>
      <c r="F16" s="47">
        <f t="shared" si="0"/>
        <v>371.5</v>
      </c>
      <c r="G16" s="22">
        <v>338</v>
      </c>
      <c r="H16" s="18">
        <v>342</v>
      </c>
      <c r="I16" s="47">
        <f t="shared" si="1"/>
        <v>338</v>
      </c>
      <c r="J16" s="22">
        <v>212</v>
      </c>
      <c r="K16" s="18">
        <v>215</v>
      </c>
      <c r="L16" s="47">
        <f t="shared" si="2"/>
        <v>212.5</v>
      </c>
      <c r="M16" s="22"/>
      <c r="N16" s="18"/>
      <c r="O16" s="47">
        <f t="shared" si="3"/>
        <v>165</v>
      </c>
    </row>
    <row r="17" spans="2:15" ht="13.5">
      <c r="B17">
        <v>5</v>
      </c>
      <c r="C17" s="35">
        <f t="shared" si="4"/>
        <v>156</v>
      </c>
      <c r="D17" s="22">
        <v>371</v>
      </c>
      <c r="E17" s="18">
        <v>373</v>
      </c>
      <c r="F17" s="47">
        <f t="shared" si="0"/>
        <v>373.75</v>
      </c>
      <c r="G17" s="22">
        <v>338</v>
      </c>
      <c r="H17" s="18">
        <v>342</v>
      </c>
      <c r="I17" s="47">
        <f t="shared" si="1"/>
        <v>340</v>
      </c>
      <c r="J17" s="22">
        <v>212</v>
      </c>
      <c r="K17" s="18">
        <v>215</v>
      </c>
      <c r="L17" s="47">
        <f t="shared" si="2"/>
        <v>213.75</v>
      </c>
      <c r="M17" s="22"/>
      <c r="N17" s="18"/>
      <c r="O17" s="47">
        <f t="shared" si="3"/>
        <v>166</v>
      </c>
    </row>
    <row r="18" spans="2:15" ht="13.5">
      <c r="B18">
        <v>6</v>
      </c>
      <c r="C18" s="35">
        <f t="shared" si="4"/>
        <v>157</v>
      </c>
      <c r="D18" s="22">
        <v>376</v>
      </c>
      <c r="E18" s="18">
        <v>377</v>
      </c>
      <c r="F18" s="47">
        <f t="shared" si="0"/>
        <v>376</v>
      </c>
      <c r="G18" s="22">
        <v>338</v>
      </c>
      <c r="H18" s="18">
        <v>342</v>
      </c>
      <c r="I18" s="47">
        <f t="shared" si="1"/>
        <v>342</v>
      </c>
      <c r="J18" s="22">
        <v>212</v>
      </c>
      <c r="K18" s="18">
        <v>215</v>
      </c>
      <c r="L18" s="47">
        <f t="shared" si="2"/>
        <v>215</v>
      </c>
      <c r="M18" s="22"/>
      <c r="N18" s="18"/>
      <c r="O18" s="47">
        <f t="shared" si="3"/>
        <v>167</v>
      </c>
    </row>
    <row r="19" spans="2:15" ht="13.5">
      <c r="B19">
        <v>7</v>
      </c>
      <c r="C19" s="35">
        <f t="shared" si="4"/>
        <v>158</v>
      </c>
      <c r="D19" s="22">
        <v>378</v>
      </c>
      <c r="E19" s="18"/>
      <c r="F19" s="47">
        <f t="shared" si="0"/>
        <v>378.25</v>
      </c>
      <c r="G19" s="22">
        <v>343</v>
      </c>
      <c r="H19" s="18">
        <v>346</v>
      </c>
      <c r="I19" s="47">
        <f t="shared" si="1"/>
        <v>344</v>
      </c>
      <c r="J19" s="22">
        <v>216</v>
      </c>
      <c r="K19" s="18">
        <v>217</v>
      </c>
      <c r="L19" s="47">
        <f t="shared" si="2"/>
        <v>216.25</v>
      </c>
      <c r="M19" s="22"/>
      <c r="N19" s="18"/>
      <c r="O19" s="47">
        <f t="shared" si="3"/>
        <v>168</v>
      </c>
    </row>
    <row r="20" spans="2:15" ht="13.5">
      <c r="B20">
        <v>8</v>
      </c>
      <c r="C20" s="35">
        <f t="shared" si="4"/>
        <v>159</v>
      </c>
      <c r="D20" s="22">
        <v>379</v>
      </c>
      <c r="E20" s="18">
        <v>381</v>
      </c>
      <c r="F20" s="47">
        <f t="shared" si="0"/>
        <v>380.5</v>
      </c>
      <c r="G20" s="22">
        <v>343</v>
      </c>
      <c r="H20" s="18">
        <v>346</v>
      </c>
      <c r="I20" s="47">
        <f t="shared" si="1"/>
        <v>346</v>
      </c>
      <c r="J20" s="22">
        <v>216</v>
      </c>
      <c r="K20" s="18">
        <v>217</v>
      </c>
      <c r="L20" s="47">
        <f t="shared" si="2"/>
        <v>217.5</v>
      </c>
      <c r="M20" s="22"/>
      <c r="N20" s="18"/>
      <c r="O20" s="47">
        <f t="shared" si="3"/>
        <v>169</v>
      </c>
    </row>
    <row r="21" spans="2:15" ht="13.5">
      <c r="B21">
        <v>9</v>
      </c>
      <c r="C21" s="35">
        <f t="shared" si="4"/>
        <v>160</v>
      </c>
      <c r="D21" s="22">
        <v>382</v>
      </c>
      <c r="E21" s="18"/>
      <c r="F21" s="47">
        <f t="shared" si="0"/>
        <v>382.75</v>
      </c>
      <c r="G21" s="22">
        <v>347</v>
      </c>
      <c r="H21" s="18">
        <v>348</v>
      </c>
      <c r="I21" s="47">
        <f t="shared" si="1"/>
        <v>348</v>
      </c>
      <c r="J21" s="22">
        <v>218</v>
      </c>
      <c r="K21" s="18">
        <v>221</v>
      </c>
      <c r="L21" s="47">
        <f t="shared" si="2"/>
        <v>218.75</v>
      </c>
      <c r="M21" s="22"/>
      <c r="N21" s="18"/>
      <c r="O21" s="47">
        <f t="shared" si="3"/>
        <v>170</v>
      </c>
    </row>
    <row r="22" spans="2:15" ht="13.5">
      <c r="B22">
        <v>10</v>
      </c>
      <c r="C22" s="35">
        <f t="shared" si="4"/>
        <v>161</v>
      </c>
      <c r="D22" s="22">
        <v>384</v>
      </c>
      <c r="E22" s="18">
        <v>386</v>
      </c>
      <c r="F22" s="47">
        <f t="shared" si="0"/>
        <v>385</v>
      </c>
      <c r="G22" s="22">
        <v>349</v>
      </c>
      <c r="H22" s="18">
        <v>351</v>
      </c>
      <c r="I22" s="47">
        <f t="shared" si="1"/>
        <v>350</v>
      </c>
      <c r="J22" s="22">
        <v>218</v>
      </c>
      <c r="K22" s="18">
        <v>221</v>
      </c>
      <c r="L22" s="47">
        <f t="shared" si="2"/>
        <v>220</v>
      </c>
      <c r="M22" s="22"/>
      <c r="N22" s="18"/>
      <c r="O22" s="47">
        <f t="shared" si="3"/>
        <v>171</v>
      </c>
    </row>
    <row r="23" spans="2:15" ht="13.5">
      <c r="B23">
        <v>11</v>
      </c>
      <c r="C23" s="35">
        <f t="shared" si="4"/>
        <v>162</v>
      </c>
      <c r="D23" s="22">
        <v>387</v>
      </c>
      <c r="E23" s="18"/>
      <c r="F23" s="47">
        <f t="shared" si="0"/>
        <v>387.25</v>
      </c>
      <c r="G23" s="22">
        <v>352</v>
      </c>
      <c r="H23" s="18">
        <v>354</v>
      </c>
      <c r="I23" s="47">
        <f t="shared" si="1"/>
        <v>352</v>
      </c>
      <c r="J23" s="22">
        <v>218</v>
      </c>
      <c r="K23" s="18">
        <v>221</v>
      </c>
      <c r="L23" s="47">
        <f t="shared" si="2"/>
        <v>221.25</v>
      </c>
      <c r="M23" s="22"/>
      <c r="N23" s="18"/>
      <c r="O23" s="47">
        <f t="shared" si="3"/>
        <v>172</v>
      </c>
    </row>
    <row r="24" spans="2:15" ht="13.5">
      <c r="B24">
        <v>12</v>
      </c>
      <c r="C24" s="35">
        <f t="shared" si="4"/>
        <v>163</v>
      </c>
      <c r="D24" s="22">
        <v>388</v>
      </c>
      <c r="E24" s="18">
        <v>391</v>
      </c>
      <c r="F24" s="47">
        <f t="shared" si="0"/>
        <v>389.5</v>
      </c>
      <c r="G24" s="22">
        <v>352</v>
      </c>
      <c r="H24" s="18">
        <v>354</v>
      </c>
      <c r="I24" s="47">
        <f t="shared" si="1"/>
        <v>354</v>
      </c>
      <c r="J24" s="22">
        <v>222</v>
      </c>
      <c r="K24" s="18"/>
      <c r="L24" s="47">
        <f t="shared" si="2"/>
        <v>222.5</v>
      </c>
      <c r="M24" s="22"/>
      <c r="N24" s="18"/>
      <c r="O24" s="47">
        <f t="shared" si="3"/>
        <v>173</v>
      </c>
    </row>
    <row r="25" spans="2:15" ht="13.5">
      <c r="B25">
        <v>13</v>
      </c>
      <c r="C25" s="35">
        <f t="shared" si="4"/>
        <v>164</v>
      </c>
      <c r="D25" s="22">
        <v>388</v>
      </c>
      <c r="E25" s="18">
        <v>391</v>
      </c>
      <c r="F25" s="47">
        <f t="shared" si="0"/>
        <v>391.75</v>
      </c>
      <c r="G25" s="22">
        <v>356</v>
      </c>
      <c r="H25" s="18">
        <v>360</v>
      </c>
      <c r="I25" s="47">
        <f t="shared" si="1"/>
        <v>356</v>
      </c>
      <c r="J25" s="22">
        <v>223</v>
      </c>
      <c r="K25" s="18">
        <v>227</v>
      </c>
      <c r="L25" s="47">
        <f t="shared" si="2"/>
        <v>223.75</v>
      </c>
      <c r="M25" s="22"/>
      <c r="N25" s="18"/>
      <c r="O25" s="47">
        <f t="shared" si="3"/>
        <v>174</v>
      </c>
    </row>
    <row r="26" spans="2:15" ht="13.5">
      <c r="B26">
        <v>14</v>
      </c>
      <c r="C26" s="35">
        <f t="shared" si="4"/>
        <v>165</v>
      </c>
      <c r="D26" s="22">
        <v>394</v>
      </c>
      <c r="E26" s="18">
        <v>395</v>
      </c>
      <c r="F26" s="47">
        <f t="shared" si="0"/>
        <v>394</v>
      </c>
      <c r="G26" s="22">
        <v>356</v>
      </c>
      <c r="H26" s="18">
        <v>360</v>
      </c>
      <c r="I26" s="47">
        <f t="shared" si="1"/>
        <v>358</v>
      </c>
      <c r="J26" s="22">
        <v>223</v>
      </c>
      <c r="K26" s="18">
        <v>227</v>
      </c>
      <c r="L26" s="47">
        <f t="shared" si="2"/>
        <v>225</v>
      </c>
      <c r="M26" s="22"/>
      <c r="N26" s="18"/>
      <c r="O26" s="47">
        <f t="shared" si="3"/>
        <v>175</v>
      </c>
    </row>
    <row r="27" spans="2:15" ht="13.5">
      <c r="B27">
        <v>15</v>
      </c>
      <c r="C27" s="35">
        <f t="shared" si="4"/>
        <v>166</v>
      </c>
      <c r="D27" s="22">
        <v>396</v>
      </c>
      <c r="E27" s="18">
        <v>400</v>
      </c>
      <c r="F27" s="47">
        <f t="shared" si="0"/>
        <v>396.25</v>
      </c>
      <c r="G27" s="22">
        <v>360</v>
      </c>
      <c r="H27" s="18">
        <v>364</v>
      </c>
      <c r="I27" s="47">
        <f t="shared" si="1"/>
        <v>360</v>
      </c>
      <c r="J27" s="22">
        <v>223</v>
      </c>
      <c r="K27" s="18">
        <v>227</v>
      </c>
      <c r="L27" s="47">
        <f t="shared" si="2"/>
        <v>226.25</v>
      </c>
      <c r="M27" s="22"/>
      <c r="N27" s="18"/>
      <c r="O27" s="47">
        <f t="shared" si="3"/>
        <v>176</v>
      </c>
    </row>
    <row r="28" spans="2:15" ht="13.5">
      <c r="B28">
        <v>16</v>
      </c>
      <c r="C28" s="35">
        <f t="shared" si="4"/>
        <v>167</v>
      </c>
      <c r="D28" s="22">
        <v>396</v>
      </c>
      <c r="E28" s="18">
        <v>400</v>
      </c>
      <c r="F28" s="47">
        <f t="shared" si="0"/>
        <v>398.5</v>
      </c>
      <c r="G28" s="22">
        <v>360</v>
      </c>
      <c r="H28" s="18">
        <v>364</v>
      </c>
      <c r="I28" s="47">
        <f t="shared" si="1"/>
        <v>362</v>
      </c>
      <c r="J28" s="22">
        <v>223</v>
      </c>
      <c r="K28" s="18">
        <v>227</v>
      </c>
      <c r="L28" s="47">
        <f t="shared" si="2"/>
        <v>227.5</v>
      </c>
      <c r="M28" s="22"/>
      <c r="N28" s="18"/>
      <c r="O28" s="47">
        <f t="shared" si="3"/>
        <v>177</v>
      </c>
    </row>
    <row r="29" spans="2:15" ht="13.5">
      <c r="B29">
        <v>17</v>
      </c>
      <c r="C29" s="35">
        <f t="shared" si="4"/>
        <v>168</v>
      </c>
      <c r="D29" s="22">
        <v>400</v>
      </c>
      <c r="E29" s="18">
        <v>404</v>
      </c>
      <c r="F29" s="47">
        <f t="shared" si="0"/>
        <v>400.75</v>
      </c>
      <c r="G29" s="22">
        <v>360</v>
      </c>
      <c r="H29" s="18">
        <v>364</v>
      </c>
      <c r="I29" s="47">
        <f t="shared" si="1"/>
        <v>364</v>
      </c>
      <c r="J29" s="22">
        <v>228</v>
      </c>
      <c r="K29" s="18"/>
      <c r="L29" s="47">
        <f t="shared" si="2"/>
        <v>228.75</v>
      </c>
      <c r="M29" s="22"/>
      <c r="N29" s="18"/>
      <c r="O29" s="47">
        <f t="shared" si="3"/>
        <v>178</v>
      </c>
    </row>
    <row r="30" spans="2:15" ht="13.5">
      <c r="B30">
        <v>18</v>
      </c>
      <c r="C30" s="35">
        <f t="shared" si="4"/>
        <v>169</v>
      </c>
      <c r="D30" s="22">
        <v>400</v>
      </c>
      <c r="E30" s="18">
        <v>404</v>
      </c>
      <c r="F30" s="47">
        <f t="shared" si="0"/>
        <v>403</v>
      </c>
      <c r="G30" s="22">
        <v>366</v>
      </c>
      <c r="H30" s="18">
        <v>368</v>
      </c>
      <c r="I30" s="47">
        <f t="shared" si="1"/>
        <v>366</v>
      </c>
      <c r="J30" s="22">
        <v>229</v>
      </c>
      <c r="K30" s="18">
        <v>233</v>
      </c>
      <c r="L30" s="47">
        <f t="shared" si="2"/>
        <v>230</v>
      </c>
      <c r="M30" s="22"/>
      <c r="N30" s="18"/>
      <c r="O30" s="47">
        <f t="shared" si="3"/>
        <v>179</v>
      </c>
    </row>
    <row r="31" spans="2:15" ht="13.5">
      <c r="B31">
        <v>19</v>
      </c>
      <c r="C31" s="35">
        <f t="shared" si="4"/>
        <v>170</v>
      </c>
      <c r="D31" s="22">
        <v>405</v>
      </c>
      <c r="E31" s="18">
        <v>406</v>
      </c>
      <c r="F31" s="47">
        <f t="shared" si="0"/>
        <v>405.25</v>
      </c>
      <c r="G31" s="22">
        <v>366</v>
      </c>
      <c r="H31" s="18">
        <v>368</v>
      </c>
      <c r="I31" s="47">
        <f t="shared" si="1"/>
        <v>368</v>
      </c>
      <c r="J31" s="22">
        <v>229</v>
      </c>
      <c r="K31" s="18">
        <v>233</v>
      </c>
      <c r="L31" s="47">
        <f t="shared" si="2"/>
        <v>231.25</v>
      </c>
      <c r="M31" s="22"/>
      <c r="N31" s="18"/>
      <c r="O31" s="47">
        <f t="shared" si="3"/>
        <v>180</v>
      </c>
    </row>
    <row r="32" spans="2:15" ht="13.5">
      <c r="B32">
        <v>20</v>
      </c>
      <c r="C32" s="35">
        <f t="shared" si="4"/>
        <v>171</v>
      </c>
      <c r="D32" s="22">
        <v>407</v>
      </c>
      <c r="E32" s="18">
        <v>408</v>
      </c>
      <c r="F32" s="47">
        <f t="shared" si="0"/>
        <v>407.5</v>
      </c>
      <c r="G32" s="22">
        <v>369</v>
      </c>
      <c r="H32" s="18">
        <v>371</v>
      </c>
      <c r="I32" s="47">
        <f t="shared" si="1"/>
        <v>370</v>
      </c>
      <c r="J32" s="22">
        <v>229</v>
      </c>
      <c r="K32" s="18">
        <v>233</v>
      </c>
      <c r="L32" s="47">
        <f t="shared" si="2"/>
        <v>232.5</v>
      </c>
      <c r="M32" s="22"/>
      <c r="N32" s="18"/>
      <c r="O32" s="47">
        <f t="shared" si="3"/>
        <v>181</v>
      </c>
    </row>
    <row r="33" spans="2:15" ht="13.5">
      <c r="B33">
        <v>21</v>
      </c>
      <c r="C33" s="35">
        <f t="shared" si="4"/>
        <v>172</v>
      </c>
      <c r="D33" s="22">
        <v>409</v>
      </c>
      <c r="E33" s="18">
        <v>412</v>
      </c>
      <c r="F33" s="47">
        <f t="shared" si="0"/>
        <v>409.75</v>
      </c>
      <c r="G33" s="22">
        <v>372</v>
      </c>
      <c r="H33" s="18">
        <v>373</v>
      </c>
      <c r="I33" s="47">
        <f t="shared" si="1"/>
        <v>372</v>
      </c>
      <c r="J33" s="22">
        <v>229</v>
      </c>
      <c r="K33" s="18">
        <v>233</v>
      </c>
      <c r="L33" s="47">
        <f t="shared" si="2"/>
        <v>233.75</v>
      </c>
      <c r="M33" s="22"/>
      <c r="N33" s="18"/>
      <c r="O33" s="47">
        <f t="shared" si="3"/>
        <v>182</v>
      </c>
    </row>
    <row r="34" spans="2:15" ht="13.5">
      <c r="B34">
        <v>22</v>
      </c>
      <c r="C34" s="35">
        <f t="shared" si="4"/>
        <v>173</v>
      </c>
      <c r="D34" s="22">
        <v>409</v>
      </c>
      <c r="E34" s="18">
        <v>412</v>
      </c>
      <c r="F34" s="47">
        <f t="shared" si="0"/>
        <v>412</v>
      </c>
      <c r="G34" s="22">
        <v>374</v>
      </c>
      <c r="H34" s="18">
        <v>377</v>
      </c>
      <c r="I34" s="47">
        <f t="shared" si="1"/>
        <v>374</v>
      </c>
      <c r="J34" s="22">
        <v>235</v>
      </c>
      <c r="K34" s="18">
        <v>240</v>
      </c>
      <c r="L34" s="47">
        <f t="shared" si="2"/>
        <v>235</v>
      </c>
      <c r="M34" s="22"/>
      <c r="N34" s="18"/>
      <c r="O34" s="47">
        <f t="shared" si="3"/>
        <v>183</v>
      </c>
    </row>
    <row r="35" spans="2:15" ht="13.5">
      <c r="B35">
        <v>23</v>
      </c>
      <c r="C35" s="35">
        <f t="shared" si="4"/>
        <v>174</v>
      </c>
      <c r="D35" s="22">
        <v>414</v>
      </c>
      <c r="E35" s="18">
        <v>416</v>
      </c>
      <c r="F35" s="47">
        <f t="shared" si="0"/>
        <v>414.25</v>
      </c>
      <c r="G35" s="22">
        <v>374</v>
      </c>
      <c r="H35" s="18">
        <v>377</v>
      </c>
      <c r="I35" s="47">
        <f t="shared" si="1"/>
        <v>376</v>
      </c>
      <c r="J35" s="22">
        <v>235</v>
      </c>
      <c r="K35" s="18">
        <v>240</v>
      </c>
      <c r="L35" s="47">
        <f t="shared" si="2"/>
        <v>236.25</v>
      </c>
      <c r="M35" s="22"/>
      <c r="N35" s="18"/>
      <c r="O35" s="47">
        <f t="shared" si="3"/>
        <v>184</v>
      </c>
    </row>
    <row r="36" spans="2:15" ht="13.5">
      <c r="B36">
        <v>24</v>
      </c>
      <c r="C36" s="35">
        <f t="shared" si="4"/>
        <v>175</v>
      </c>
      <c r="D36" s="22">
        <v>414</v>
      </c>
      <c r="E36" s="18">
        <v>416</v>
      </c>
      <c r="F36" s="47">
        <f t="shared" si="0"/>
        <v>416.5</v>
      </c>
      <c r="G36" s="22">
        <v>378</v>
      </c>
      <c r="H36" s="18">
        <v>382</v>
      </c>
      <c r="I36" s="47">
        <f t="shared" si="1"/>
        <v>378</v>
      </c>
      <c r="J36" s="22">
        <v>235</v>
      </c>
      <c r="K36" s="18">
        <v>240</v>
      </c>
      <c r="L36" s="47">
        <f t="shared" si="2"/>
        <v>237.5</v>
      </c>
      <c r="M36" s="22"/>
      <c r="N36" s="18"/>
      <c r="O36" s="47">
        <f t="shared" si="3"/>
        <v>185</v>
      </c>
    </row>
    <row r="37" spans="2:15" ht="13.5">
      <c r="B37">
        <v>25</v>
      </c>
      <c r="C37" s="35">
        <f t="shared" si="4"/>
        <v>176</v>
      </c>
      <c r="D37" s="22">
        <v>418</v>
      </c>
      <c r="E37" s="18"/>
      <c r="F37" s="47">
        <f t="shared" si="0"/>
        <v>418.75</v>
      </c>
      <c r="G37" s="22">
        <v>378</v>
      </c>
      <c r="H37" s="18">
        <v>382</v>
      </c>
      <c r="I37" s="47">
        <f t="shared" si="1"/>
        <v>380</v>
      </c>
      <c r="J37" s="22">
        <v>235</v>
      </c>
      <c r="K37" s="18">
        <v>240</v>
      </c>
      <c r="L37" s="47">
        <f t="shared" si="2"/>
        <v>238.75</v>
      </c>
      <c r="M37" s="22"/>
      <c r="N37" s="18"/>
      <c r="O37" s="47">
        <f t="shared" si="3"/>
        <v>186</v>
      </c>
    </row>
    <row r="38" spans="2:15" ht="13.5">
      <c r="B38">
        <v>26</v>
      </c>
      <c r="C38" s="35">
        <f t="shared" si="4"/>
        <v>177</v>
      </c>
      <c r="D38" s="22">
        <v>419</v>
      </c>
      <c r="E38" s="18">
        <v>421</v>
      </c>
      <c r="F38" s="47">
        <f t="shared" si="0"/>
        <v>421</v>
      </c>
      <c r="G38" s="22">
        <v>378</v>
      </c>
      <c r="H38" s="18">
        <v>382</v>
      </c>
      <c r="I38" s="47">
        <f t="shared" si="1"/>
        <v>382</v>
      </c>
      <c r="J38" s="22">
        <v>240</v>
      </c>
      <c r="K38" s="18">
        <v>245</v>
      </c>
      <c r="L38" s="47">
        <f t="shared" si="2"/>
        <v>240</v>
      </c>
      <c r="M38" s="22"/>
      <c r="N38" s="18"/>
      <c r="O38" s="47">
        <f t="shared" si="3"/>
        <v>187</v>
      </c>
    </row>
    <row r="39" spans="2:15" ht="13.5">
      <c r="B39">
        <v>27</v>
      </c>
      <c r="C39" s="35">
        <f t="shared" si="4"/>
        <v>178</v>
      </c>
      <c r="D39" s="22">
        <v>423</v>
      </c>
      <c r="E39" s="18">
        <v>424</v>
      </c>
      <c r="F39" s="47">
        <f t="shared" si="0"/>
        <v>423.25</v>
      </c>
      <c r="G39" s="22">
        <v>383</v>
      </c>
      <c r="H39" s="18">
        <v>386</v>
      </c>
      <c r="I39" s="47">
        <f t="shared" si="1"/>
        <v>384</v>
      </c>
      <c r="J39" s="22">
        <v>240</v>
      </c>
      <c r="K39" s="18">
        <v>245</v>
      </c>
      <c r="L39" s="47">
        <f t="shared" si="2"/>
        <v>241.25</v>
      </c>
      <c r="M39" s="22"/>
      <c r="N39" s="18"/>
      <c r="O39" s="47">
        <f t="shared" si="3"/>
        <v>188</v>
      </c>
    </row>
    <row r="40" spans="2:15" ht="13.5">
      <c r="B40">
        <v>28</v>
      </c>
      <c r="C40" s="35">
        <f t="shared" si="4"/>
        <v>179</v>
      </c>
      <c r="D40" s="22">
        <v>425</v>
      </c>
      <c r="E40" s="18"/>
      <c r="F40" s="47">
        <f t="shared" si="0"/>
        <v>425.5</v>
      </c>
      <c r="G40" s="22">
        <v>383</v>
      </c>
      <c r="H40" s="18">
        <v>386</v>
      </c>
      <c r="I40" s="47">
        <f t="shared" si="1"/>
        <v>386</v>
      </c>
      <c r="J40" s="22">
        <v>240</v>
      </c>
      <c r="K40" s="18">
        <v>245</v>
      </c>
      <c r="L40" s="47">
        <f t="shared" si="2"/>
        <v>242.5</v>
      </c>
      <c r="M40" s="22"/>
      <c r="N40" s="18"/>
      <c r="O40" s="47">
        <f t="shared" si="3"/>
        <v>189</v>
      </c>
    </row>
    <row r="41" spans="2:15" ht="13.5">
      <c r="B41">
        <v>29</v>
      </c>
      <c r="C41" s="35">
        <f t="shared" si="4"/>
        <v>180</v>
      </c>
      <c r="D41" s="22">
        <v>427</v>
      </c>
      <c r="E41" s="18">
        <v>429</v>
      </c>
      <c r="F41" s="47">
        <f t="shared" si="0"/>
        <v>427.75</v>
      </c>
      <c r="G41" s="22">
        <v>387</v>
      </c>
      <c r="H41" s="18">
        <v>388</v>
      </c>
      <c r="I41" s="47">
        <f t="shared" si="1"/>
        <v>388</v>
      </c>
      <c r="J41" s="22">
        <v>240</v>
      </c>
      <c r="K41" s="18">
        <v>245</v>
      </c>
      <c r="L41" s="47">
        <f t="shared" si="2"/>
        <v>243.75</v>
      </c>
      <c r="M41" s="22"/>
      <c r="N41" s="18"/>
      <c r="O41" s="47">
        <f t="shared" si="3"/>
        <v>190</v>
      </c>
    </row>
    <row r="42" spans="2:15" ht="13.5">
      <c r="B42">
        <v>30</v>
      </c>
      <c r="C42" s="35">
        <f t="shared" si="4"/>
        <v>181</v>
      </c>
      <c r="D42" s="22"/>
      <c r="E42" s="18"/>
      <c r="F42" s="47">
        <f t="shared" si="0"/>
        <v>430</v>
      </c>
      <c r="G42" s="22"/>
      <c r="H42" s="18"/>
      <c r="I42" s="47">
        <f t="shared" si="1"/>
        <v>390</v>
      </c>
      <c r="J42" s="22"/>
      <c r="K42" s="18"/>
      <c r="L42" s="47">
        <f t="shared" si="2"/>
        <v>245</v>
      </c>
      <c r="M42" s="22"/>
      <c r="N42" s="18"/>
      <c r="O42" s="47">
        <f t="shared" si="3"/>
        <v>191</v>
      </c>
    </row>
    <row r="43" spans="2:15" ht="13.5">
      <c r="B43">
        <v>31</v>
      </c>
      <c r="C43" s="35">
        <f t="shared" si="4"/>
        <v>182</v>
      </c>
      <c r="D43" s="22"/>
      <c r="E43" s="18"/>
      <c r="F43" s="47">
        <f t="shared" si="0"/>
        <v>432.25</v>
      </c>
      <c r="G43" s="22"/>
      <c r="H43" s="18"/>
      <c r="I43" s="47">
        <f t="shared" si="1"/>
        <v>392</v>
      </c>
      <c r="J43" s="22"/>
      <c r="K43" s="18"/>
      <c r="L43" s="47">
        <f t="shared" si="2"/>
        <v>246.25</v>
      </c>
      <c r="M43" s="22"/>
      <c r="N43" s="18"/>
      <c r="O43" s="47">
        <f t="shared" si="3"/>
        <v>192</v>
      </c>
    </row>
    <row r="44" spans="2:15" ht="13.5">
      <c r="B44">
        <v>32</v>
      </c>
      <c r="C44" s="35">
        <f t="shared" si="4"/>
        <v>183</v>
      </c>
      <c r="D44" s="22"/>
      <c r="E44" s="18"/>
      <c r="F44" s="47">
        <f t="shared" si="0"/>
        <v>434.5</v>
      </c>
      <c r="G44" s="22"/>
      <c r="H44" s="18"/>
      <c r="I44" s="47">
        <f t="shared" si="1"/>
        <v>394</v>
      </c>
      <c r="J44" s="22"/>
      <c r="K44" s="18"/>
      <c r="L44" s="47">
        <f t="shared" si="2"/>
        <v>247.5</v>
      </c>
      <c r="M44" s="22"/>
      <c r="N44" s="18"/>
      <c r="O44" s="47">
        <f t="shared" si="3"/>
        <v>193</v>
      </c>
    </row>
    <row r="45" spans="2:15" ht="13.5">
      <c r="B45">
        <v>33</v>
      </c>
      <c r="C45" s="35">
        <f t="shared" si="4"/>
        <v>184</v>
      </c>
      <c r="D45" s="22"/>
      <c r="E45" s="18"/>
      <c r="F45" s="47">
        <f t="shared" si="0"/>
        <v>436.75</v>
      </c>
      <c r="G45" s="22"/>
      <c r="H45" s="18"/>
      <c r="I45" s="47">
        <f t="shared" si="1"/>
        <v>396</v>
      </c>
      <c r="J45" s="22"/>
      <c r="K45" s="18"/>
      <c r="L45" s="47">
        <f t="shared" si="2"/>
        <v>248.75</v>
      </c>
      <c r="M45" s="22"/>
      <c r="N45" s="18"/>
      <c r="O45" s="47">
        <f t="shared" si="3"/>
        <v>194</v>
      </c>
    </row>
    <row r="46" spans="2:15" ht="13.5">
      <c r="B46">
        <v>34</v>
      </c>
      <c r="C46" s="35">
        <f t="shared" si="4"/>
        <v>185</v>
      </c>
      <c r="D46" s="22"/>
      <c r="E46" s="18"/>
      <c r="F46" s="47">
        <f t="shared" si="0"/>
        <v>439</v>
      </c>
      <c r="G46" s="22"/>
      <c r="H46" s="18"/>
      <c r="I46" s="47">
        <f t="shared" si="1"/>
        <v>398</v>
      </c>
      <c r="J46" s="22"/>
      <c r="K46" s="18"/>
      <c r="L46" s="47">
        <f t="shared" si="2"/>
        <v>250</v>
      </c>
      <c r="M46" s="22"/>
      <c r="N46" s="18"/>
      <c r="O46" s="47">
        <f t="shared" si="3"/>
        <v>195</v>
      </c>
    </row>
    <row r="47" spans="2:15" ht="13.5">
      <c r="B47">
        <v>35</v>
      </c>
      <c r="C47" s="35">
        <f t="shared" si="4"/>
        <v>186</v>
      </c>
      <c r="D47" s="22"/>
      <c r="E47" s="18"/>
      <c r="F47" s="47">
        <f t="shared" si="0"/>
        <v>441.25</v>
      </c>
      <c r="G47" s="22"/>
      <c r="H47" s="18"/>
      <c r="I47" s="47">
        <f t="shared" si="1"/>
        <v>400</v>
      </c>
      <c r="J47" s="22"/>
      <c r="K47" s="18"/>
      <c r="L47" s="47">
        <f t="shared" si="2"/>
        <v>251.25</v>
      </c>
      <c r="M47" s="22"/>
      <c r="N47" s="18"/>
      <c r="O47" s="47">
        <f t="shared" si="3"/>
        <v>196</v>
      </c>
    </row>
    <row r="48" spans="2:15" ht="13.5">
      <c r="B48">
        <v>36</v>
      </c>
      <c r="C48" s="35">
        <f t="shared" si="4"/>
        <v>187</v>
      </c>
      <c r="D48" s="22"/>
      <c r="E48" s="18"/>
      <c r="F48" s="47">
        <f t="shared" si="0"/>
        <v>443.5</v>
      </c>
      <c r="G48" s="22"/>
      <c r="H48" s="18"/>
      <c r="I48" s="47">
        <f t="shared" si="1"/>
        <v>402</v>
      </c>
      <c r="J48" s="22"/>
      <c r="K48" s="18"/>
      <c r="L48" s="47">
        <f t="shared" si="2"/>
        <v>252.5</v>
      </c>
      <c r="M48" s="22"/>
      <c r="N48" s="18"/>
      <c r="O48" s="47">
        <f t="shared" si="3"/>
        <v>197</v>
      </c>
    </row>
    <row r="49" spans="2:15" ht="13.5">
      <c r="B49">
        <v>37</v>
      </c>
      <c r="C49" s="35">
        <f t="shared" si="4"/>
        <v>188</v>
      </c>
      <c r="D49" s="22"/>
      <c r="E49" s="18"/>
      <c r="F49" s="47">
        <f t="shared" si="0"/>
        <v>445.75</v>
      </c>
      <c r="G49" s="22"/>
      <c r="H49" s="18"/>
      <c r="I49" s="47">
        <f t="shared" si="1"/>
        <v>404</v>
      </c>
      <c r="J49" s="22"/>
      <c r="K49" s="18"/>
      <c r="L49" s="47">
        <f t="shared" si="2"/>
        <v>253.75</v>
      </c>
      <c r="M49" s="22"/>
      <c r="N49" s="18"/>
      <c r="O49" s="47">
        <f t="shared" si="3"/>
        <v>198</v>
      </c>
    </row>
    <row r="50" spans="2:15" ht="13.5">
      <c r="B50">
        <v>38</v>
      </c>
      <c r="C50" s="35">
        <f t="shared" si="4"/>
        <v>189</v>
      </c>
      <c r="D50" s="22"/>
      <c r="E50" s="18"/>
      <c r="F50" s="47">
        <f t="shared" si="0"/>
        <v>448</v>
      </c>
      <c r="G50" s="22"/>
      <c r="H50" s="18"/>
      <c r="I50" s="47">
        <f t="shared" si="1"/>
        <v>406</v>
      </c>
      <c r="J50" s="22"/>
      <c r="K50" s="18"/>
      <c r="L50" s="47">
        <f t="shared" si="2"/>
        <v>255</v>
      </c>
      <c r="M50" s="22"/>
      <c r="N50" s="18"/>
      <c r="O50" s="47">
        <f t="shared" si="3"/>
        <v>199</v>
      </c>
    </row>
    <row r="51" spans="2:15" ht="13.5">
      <c r="B51">
        <v>39</v>
      </c>
      <c r="C51" s="35">
        <f t="shared" si="4"/>
        <v>190</v>
      </c>
      <c r="D51" s="22"/>
      <c r="E51" s="18"/>
      <c r="F51" s="47">
        <f t="shared" si="0"/>
        <v>450.25</v>
      </c>
      <c r="G51" s="22"/>
      <c r="H51" s="18"/>
      <c r="I51" s="47">
        <f t="shared" si="1"/>
        <v>408</v>
      </c>
      <c r="J51" s="22"/>
      <c r="K51" s="18"/>
      <c r="L51" s="47">
        <f t="shared" si="2"/>
        <v>256.25</v>
      </c>
      <c r="M51" s="22"/>
      <c r="N51" s="18"/>
      <c r="O51" s="47">
        <f t="shared" si="3"/>
        <v>200</v>
      </c>
    </row>
    <row r="52" spans="2:15" ht="13.5">
      <c r="B52">
        <v>40</v>
      </c>
      <c r="C52" s="35">
        <f t="shared" si="4"/>
        <v>191</v>
      </c>
      <c r="D52" s="22"/>
      <c r="E52" s="18"/>
      <c r="F52" s="47">
        <f t="shared" si="0"/>
        <v>452.5</v>
      </c>
      <c r="G52" s="22"/>
      <c r="H52" s="18"/>
      <c r="I52" s="47">
        <f t="shared" si="1"/>
        <v>410</v>
      </c>
      <c r="J52" s="22"/>
      <c r="K52" s="18"/>
      <c r="L52" s="47">
        <f t="shared" si="2"/>
        <v>257.5</v>
      </c>
      <c r="M52" s="22"/>
      <c r="N52" s="18"/>
      <c r="O52" s="47">
        <f t="shared" si="3"/>
        <v>201</v>
      </c>
    </row>
    <row r="53" spans="2:15" ht="13.5">
      <c r="B53">
        <v>41</v>
      </c>
      <c r="C53" s="35">
        <f t="shared" si="4"/>
        <v>192</v>
      </c>
      <c r="D53" s="22"/>
      <c r="E53" s="18"/>
      <c r="F53" s="47">
        <f t="shared" si="0"/>
        <v>454.75</v>
      </c>
      <c r="G53" s="22"/>
      <c r="H53" s="18"/>
      <c r="I53" s="47">
        <f t="shared" si="1"/>
        <v>412</v>
      </c>
      <c r="J53" s="22"/>
      <c r="K53" s="18"/>
      <c r="L53" s="47">
        <f t="shared" si="2"/>
        <v>258.75</v>
      </c>
      <c r="M53" s="22"/>
      <c r="N53" s="18"/>
      <c r="O53" s="47">
        <f t="shared" si="3"/>
        <v>202</v>
      </c>
    </row>
    <row r="54" spans="2:15" ht="13.5">
      <c r="B54">
        <v>42</v>
      </c>
      <c r="C54" s="35">
        <f t="shared" si="4"/>
        <v>193</v>
      </c>
      <c r="D54" s="22"/>
      <c r="E54" s="18"/>
      <c r="F54" s="47">
        <f t="shared" si="0"/>
        <v>457</v>
      </c>
      <c r="G54" s="22"/>
      <c r="H54" s="18"/>
      <c r="I54" s="47">
        <f t="shared" si="1"/>
        <v>414</v>
      </c>
      <c r="J54" s="22"/>
      <c r="K54" s="18"/>
      <c r="L54" s="47">
        <f t="shared" si="2"/>
        <v>260</v>
      </c>
      <c r="M54" s="22"/>
      <c r="N54" s="18"/>
      <c r="O54" s="47">
        <f t="shared" si="3"/>
        <v>203</v>
      </c>
    </row>
    <row r="55" spans="2:15" ht="13.5">
      <c r="B55">
        <v>43</v>
      </c>
      <c r="C55" s="35">
        <f t="shared" si="4"/>
        <v>194</v>
      </c>
      <c r="D55" s="22"/>
      <c r="E55" s="18"/>
      <c r="F55" s="47">
        <f t="shared" si="0"/>
        <v>459.25</v>
      </c>
      <c r="G55" s="22"/>
      <c r="H55" s="18"/>
      <c r="I55" s="47">
        <f t="shared" si="1"/>
        <v>416</v>
      </c>
      <c r="J55" s="22"/>
      <c r="K55" s="18"/>
      <c r="L55" s="47">
        <f t="shared" si="2"/>
        <v>261.25</v>
      </c>
      <c r="M55" s="22"/>
      <c r="N55" s="18"/>
      <c r="O55" s="47">
        <f t="shared" si="3"/>
        <v>204</v>
      </c>
    </row>
    <row r="56" spans="2:15" ht="13.5">
      <c r="B56">
        <v>44</v>
      </c>
      <c r="C56" s="35">
        <f t="shared" si="4"/>
        <v>195</v>
      </c>
      <c r="D56" s="22"/>
      <c r="E56" s="18"/>
      <c r="F56" s="47">
        <f t="shared" si="0"/>
        <v>461.5</v>
      </c>
      <c r="G56" s="22"/>
      <c r="H56" s="18"/>
      <c r="I56" s="47">
        <f t="shared" si="1"/>
        <v>418</v>
      </c>
      <c r="J56" s="22"/>
      <c r="K56" s="18"/>
      <c r="L56" s="47">
        <f t="shared" si="2"/>
        <v>262.5</v>
      </c>
      <c r="M56" s="22"/>
      <c r="N56" s="18"/>
      <c r="O56" s="47">
        <f t="shared" si="3"/>
        <v>205</v>
      </c>
    </row>
    <row r="57" spans="2:15" ht="13.5">
      <c r="B57">
        <v>45</v>
      </c>
      <c r="C57" s="35">
        <f t="shared" si="4"/>
        <v>196</v>
      </c>
      <c r="D57" s="22"/>
      <c r="E57" s="18"/>
      <c r="F57" s="47">
        <f t="shared" si="0"/>
        <v>463.75</v>
      </c>
      <c r="G57" s="22"/>
      <c r="H57" s="18"/>
      <c r="I57" s="47">
        <f t="shared" si="1"/>
        <v>420</v>
      </c>
      <c r="J57" s="22"/>
      <c r="K57" s="18"/>
      <c r="L57" s="47">
        <f t="shared" si="2"/>
        <v>263.75</v>
      </c>
      <c r="M57" s="22"/>
      <c r="N57" s="18"/>
      <c r="O57" s="47">
        <f t="shared" si="3"/>
        <v>206</v>
      </c>
    </row>
    <row r="58" spans="2:15" ht="13.5">
      <c r="B58">
        <v>46</v>
      </c>
      <c r="C58" s="35">
        <f t="shared" si="4"/>
        <v>197</v>
      </c>
      <c r="D58" s="22"/>
      <c r="E58" s="18"/>
      <c r="F58" s="47">
        <f t="shared" si="0"/>
        <v>466</v>
      </c>
      <c r="G58" s="22"/>
      <c r="H58" s="18"/>
      <c r="I58" s="47">
        <f t="shared" si="1"/>
        <v>422</v>
      </c>
      <c r="J58" s="22"/>
      <c r="K58" s="18"/>
      <c r="L58" s="47">
        <f t="shared" si="2"/>
        <v>265</v>
      </c>
      <c r="M58" s="22"/>
      <c r="N58" s="18"/>
      <c r="O58" s="47">
        <f t="shared" si="3"/>
        <v>207</v>
      </c>
    </row>
    <row r="59" spans="2:15" ht="13.5">
      <c r="B59">
        <v>47</v>
      </c>
      <c r="C59" s="35">
        <f t="shared" si="4"/>
        <v>198</v>
      </c>
      <c r="D59" s="22"/>
      <c r="E59" s="18"/>
      <c r="F59" s="47">
        <f t="shared" si="0"/>
        <v>468.25</v>
      </c>
      <c r="G59" s="22"/>
      <c r="H59" s="18"/>
      <c r="I59" s="47">
        <f t="shared" si="1"/>
        <v>424</v>
      </c>
      <c r="J59" s="22"/>
      <c r="K59" s="18"/>
      <c r="L59" s="47">
        <f t="shared" si="2"/>
        <v>266.25</v>
      </c>
      <c r="M59" s="22"/>
      <c r="N59" s="18"/>
      <c r="O59" s="47">
        <f t="shared" si="3"/>
        <v>208</v>
      </c>
    </row>
    <row r="60" spans="2:15" ht="13.5">
      <c r="B60">
        <v>48</v>
      </c>
      <c r="C60" s="35">
        <f t="shared" si="4"/>
        <v>199</v>
      </c>
      <c r="D60" s="22"/>
      <c r="E60" s="18"/>
      <c r="F60" s="47">
        <f t="shared" si="0"/>
        <v>470.5</v>
      </c>
      <c r="G60" s="22"/>
      <c r="H60" s="18"/>
      <c r="I60" s="47">
        <f t="shared" si="1"/>
        <v>426</v>
      </c>
      <c r="J60" s="22"/>
      <c r="K60" s="18"/>
      <c r="L60" s="47">
        <f t="shared" si="2"/>
        <v>267.5</v>
      </c>
      <c r="M60" s="22"/>
      <c r="N60" s="18"/>
      <c r="O60" s="47">
        <f t="shared" si="3"/>
        <v>209</v>
      </c>
    </row>
    <row r="61" spans="2:15" ht="14.25" thickBot="1">
      <c r="B61">
        <v>49</v>
      </c>
      <c r="C61" s="36">
        <f t="shared" si="4"/>
        <v>200</v>
      </c>
      <c r="D61" s="24"/>
      <c r="E61" s="25"/>
      <c r="F61" s="43">
        <f t="shared" si="0"/>
        <v>472.75</v>
      </c>
      <c r="G61" s="24"/>
      <c r="H61" s="25"/>
      <c r="I61" s="43">
        <f t="shared" si="1"/>
        <v>428</v>
      </c>
      <c r="J61" s="24"/>
      <c r="K61" s="25"/>
      <c r="L61" s="43">
        <f t="shared" si="2"/>
        <v>268.75</v>
      </c>
      <c r="M61" s="24"/>
      <c r="N61" s="25"/>
      <c r="O61" s="43">
        <f t="shared" si="3"/>
        <v>210</v>
      </c>
    </row>
  </sheetData>
  <mergeCells count="6">
    <mergeCell ref="J7:L7"/>
    <mergeCell ref="M7:O7"/>
    <mergeCell ref="F1:I1"/>
    <mergeCell ref="D1:E1"/>
    <mergeCell ref="D7:F7"/>
    <mergeCell ref="G7:I7"/>
  </mergeCells>
  <dataValidations count="1">
    <dataValidation type="list" allowBlank="1" showInputMessage="1" showErrorMessage="1" sqref="M2">
      <formula1>$E$2:$E$5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I20"/>
  <sheetViews>
    <sheetView workbookViewId="0" topLeftCell="A1">
      <selection activeCell="D14" sqref="D14"/>
    </sheetView>
  </sheetViews>
  <sheetFormatPr defaultColWidth="9.00390625" defaultRowHeight="13.5"/>
  <cols>
    <col min="2" max="2" width="4.50390625" style="0" bestFit="1" customWidth="1"/>
    <col min="3" max="3" width="4.125" style="0" customWidth="1"/>
    <col min="4" max="6" width="6.125" style="0" customWidth="1"/>
    <col min="7" max="9" width="7.625" style="0" customWidth="1"/>
  </cols>
  <sheetData>
    <row r="2" ht="13.5">
      <c r="A2" t="s">
        <v>19</v>
      </c>
    </row>
    <row r="3" ht="13.5">
      <c r="A3" t="s">
        <v>20</v>
      </c>
    </row>
    <row r="4" ht="13.5">
      <c r="A4" t="s">
        <v>21</v>
      </c>
    </row>
    <row r="5" spans="1:7" ht="13.5">
      <c r="A5" t="s">
        <v>22</v>
      </c>
      <c r="G5">
        <v>16</v>
      </c>
    </row>
    <row r="6" ht="13.5">
      <c r="A6" t="s">
        <v>23</v>
      </c>
    </row>
    <row r="7" ht="14.25" thickBot="1">
      <c r="A7" t="s">
        <v>24</v>
      </c>
    </row>
    <row r="8" spans="3:8" ht="14.25" thickBot="1">
      <c r="C8" s="12" t="s">
        <v>26</v>
      </c>
      <c r="D8" s="13" t="s">
        <v>10</v>
      </c>
      <c r="E8" s="13" t="s">
        <v>12</v>
      </c>
      <c r="F8" s="13" t="s">
        <v>13</v>
      </c>
      <c r="G8" s="13" t="s">
        <v>15</v>
      </c>
      <c r="H8" s="14" t="s">
        <v>16</v>
      </c>
    </row>
    <row r="9" spans="3:8" ht="14.25" thickTop="1">
      <c r="C9" s="9">
        <v>-3</v>
      </c>
      <c r="D9" s="10">
        <v>39</v>
      </c>
      <c r="E9" s="10">
        <f>D9*5</f>
        <v>195</v>
      </c>
      <c r="F9" s="10">
        <f>E9+5</f>
        <v>200</v>
      </c>
      <c r="G9" s="10">
        <f>ROUNDUP($G$5/($G$5+C9)*E9,0)</f>
        <v>240</v>
      </c>
      <c r="H9" s="11">
        <f>ROUNDDOWN($G$5/($G$5+C9)*F9,0)</f>
        <v>246</v>
      </c>
    </row>
    <row r="10" spans="1:8" ht="13.5">
      <c r="A10" t="s">
        <v>18</v>
      </c>
      <c r="C10" s="4">
        <v>-2</v>
      </c>
      <c r="D10" s="3">
        <v>42</v>
      </c>
      <c r="E10" s="3">
        <f aca="true" t="shared" si="0" ref="E10:E18">D10*5</f>
        <v>210</v>
      </c>
      <c r="F10" s="3">
        <f aca="true" t="shared" si="1" ref="F10:F18">E10+5</f>
        <v>215</v>
      </c>
      <c r="G10" s="3">
        <f aca="true" t="shared" si="2" ref="G10:G18">ROUNDUP($G$5/($G$5+C10)*E10,0)</f>
        <v>240</v>
      </c>
      <c r="H10" s="5">
        <f aca="true" t="shared" si="3" ref="H10:H18">ROUNDDOWN($G$5/($G$5+C10)*F10,0)</f>
        <v>245</v>
      </c>
    </row>
    <row r="11" spans="1:8" ht="13.5">
      <c r="A11" t="s">
        <v>17</v>
      </c>
      <c r="C11" s="4">
        <v>-3</v>
      </c>
      <c r="D11" s="3">
        <v>39</v>
      </c>
      <c r="E11" s="3">
        <f t="shared" si="0"/>
        <v>195</v>
      </c>
      <c r="F11" s="3">
        <f t="shared" si="1"/>
        <v>200</v>
      </c>
      <c r="G11" s="3">
        <f t="shared" si="2"/>
        <v>240</v>
      </c>
      <c r="H11" s="5">
        <f t="shared" si="3"/>
        <v>246</v>
      </c>
    </row>
    <row r="12" spans="1:8" ht="13.5">
      <c r="A12" t="s">
        <v>25</v>
      </c>
      <c r="C12" s="1"/>
      <c r="D12" s="2"/>
      <c r="E12" s="3">
        <f t="shared" si="0"/>
        <v>0</v>
      </c>
      <c r="F12" s="3">
        <f t="shared" si="1"/>
        <v>5</v>
      </c>
      <c r="G12" s="3">
        <f t="shared" si="2"/>
        <v>0</v>
      </c>
      <c r="H12" s="5">
        <f t="shared" si="3"/>
        <v>5</v>
      </c>
    </row>
    <row r="13" spans="3:8" ht="13.5">
      <c r="C13" s="1"/>
      <c r="D13" s="2"/>
      <c r="E13" s="3">
        <f t="shared" si="0"/>
        <v>0</v>
      </c>
      <c r="F13" s="3">
        <f t="shared" si="1"/>
        <v>5</v>
      </c>
      <c r="G13" s="3">
        <f t="shared" si="2"/>
        <v>0</v>
      </c>
      <c r="H13" s="5">
        <f t="shared" si="3"/>
        <v>5</v>
      </c>
    </row>
    <row r="14" spans="3:8" ht="13.5">
      <c r="C14" s="1"/>
      <c r="D14" s="2"/>
      <c r="E14" s="3">
        <f t="shared" si="0"/>
        <v>0</v>
      </c>
      <c r="F14" s="3">
        <f t="shared" si="1"/>
        <v>5</v>
      </c>
      <c r="G14" s="3">
        <f t="shared" si="2"/>
        <v>0</v>
      </c>
      <c r="H14" s="5">
        <f t="shared" si="3"/>
        <v>5</v>
      </c>
    </row>
    <row r="15" spans="3:8" ht="13.5">
      <c r="C15" s="4"/>
      <c r="D15" s="3"/>
      <c r="E15" s="3">
        <f t="shared" si="0"/>
        <v>0</v>
      </c>
      <c r="F15" s="3">
        <f t="shared" si="1"/>
        <v>5</v>
      </c>
      <c r="G15" s="3">
        <f t="shared" si="2"/>
        <v>0</v>
      </c>
      <c r="H15" s="5">
        <f t="shared" si="3"/>
        <v>5</v>
      </c>
    </row>
    <row r="16" spans="3:8" ht="13.5">
      <c r="C16" s="4"/>
      <c r="D16" s="3"/>
      <c r="E16" s="3">
        <f t="shared" si="0"/>
        <v>0</v>
      </c>
      <c r="F16" s="3">
        <f t="shared" si="1"/>
        <v>5</v>
      </c>
      <c r="G16" s="3">
        <f t="shared" si="2"/>
        <v>0</v>
      </c>
      <c r="H16" s="5">
        <f t="shared" si="3"/>
        <v>5</v>
      </c>
    </row>
    <row r="17" spans="3:8" ht="13.5">
      <c r="C17" s="4"/>
      <c r="D17" s="3"/>
      <c r="E17" s="3">
        <f t="shared" si="0"/>
        <v>0</v>
      </c>
      <c r="F17" s="3">
        <f t="shared" si="1"/>
        <v>5</v>
      </c>
      <c r="G17" s="3">
        <f t="shared" si="2"/>
        <v>0</v>
      </c>
      <c r="H17" s="5">
        <f t="shared" si="3"/>
        <v>5</v>
      </c>
    </row>
    <row r="18" spans="3:8" ht="14.25" thickBot="1">
      <c r="C18" s="6"/>
      <c r="D18" s="7"/>
      <c r="E18" s="7">
        <f t="shared" si="0"/>
        <v>0</v>
      </c>
      <c r="F18" s="7">
        <f t="shared" si="1"/>
        <v>5</v>
      </c>
      <c r="G18" s="7">
        <f t="shared" si="2"/>
        <v>0</v>
      </c>
      <c r="H18" s="8">
        <f t="shared" si="3"/>
        <v>5</v>
      </c>
    </row>
    <row r="20" spans="6:9" ht="14.25" thickBot="1">
      <c r="F20" s="15" t="s">
        <v>14</v>
      </c>
      <c r="G20" s="16">
        <f>LARGE(G9:G18,1)</f>
        <v>240</v>
      </c>
      <c r="H20" s="17" t="s">
        <v>27</v>
      </c>
      <c r="I20" s="16">
        <f>SMALL(H9:H18,COUNTIF(H9:H18,5)+1)</f>
        <v>245</v>
      </c>
    </row>
    <row r="21" ht="14.25" thickTop="1"/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B10" sqref="B10:B11"/>
    </sheetView>
  </sheetViews>
  <sheetFormatPr defaultColWidth="9.00390625" defaultRowHeight="13.5"/>
  <cols>
    <col min="2" max="2" width="13.625" style="0" customWidth="1"/>
    <col min="3" max="10" width="5.625" style="0" customWidth="1"/>
    <col min="11" max="11" width="5.625" style="0" hidden="1" customWidth="1"/>
  </cols>
  <sheetData>
    <row r="2" spans="2:8" ht="13.5">
      <c r="B2" s="79" t="s">
        <v>57</v>
      </c>
      <c r="C2" s="79"/>
      <c r="D2" s="79" t="str">
        <f>'算定表'!F1</f>
        <v>レッサーデーモン</v>
      </c>
      <c r="E2" s="79"/>
      <c r="F2" s="79"/>
      <c r="G2" s="79"/>
      <c r="H2" s="49"/>
    </row>
    <row r="3" spans="2:11" ht="13.5">
      <c r="B3" s="49"/>
      <c r="C3" s="49" t="s">
        <v>19</v>
      </c>
      <c r="D3" s="52">
        <f>'算定表'!F2</f>
        <v>25</v>
      </c>
      <c r="E3" s="64" t="s">
        <v>55</v>
      </c>
      <c r="F3" s="52">
        <f>'算定表'!H2</f>
        <v>2.25</v>
      </c>
      <c r="G3" s="64" t="s">
        <v>59</v>
      </c>
      <c r="H3" s="49" t="s">
        <v>58</v>
      </c>
      <c r="K3" s="56">
        <f>INT(($D$3+$F$3*($D$8-1)))</f>
        <v>2272</v>
      </c>
    </row>
    <row r="4" spans="2:11" ht="13.5">
      <c r="B4" s="49"/>
      <c r="C4" s="49" t="s">
        <v>20</v>
      </c>
      <c r="D4" s="52">
        <f>'算定表'!F3</f>
        <v>30</v>
      </c>
      <c r="E4" s="64" t="s">
        <v>55</v>
      </c>
      <c r="F4" s="52">
        <f>'算定表'!H3</f>
        <v>2</v>
      </c>
      <c r="G4" s="64" t="s">
        <v>59</v>
      </c>
      <c r="H4" s="49" t="s">
        <v>58</v>
      </c>
      <c r="K4" s="56">
        <f>INT(($D$4+$F$4*($D$8-1)))</f>
        <v>2028</v>
      </c>
    </row>
    <row r="5" spans="2:11" ht="13.5">
      <c r="B5" s="49"/>
      <c r="C5" s="49" t="s">
        <v>56</v>
      </c>
      <c r="D5" s="52">
        <f>'算定表'!F4</f>
        <v>20</v>
      </c>
      <c r="E5" s="64" t="s">
        <v>55</v>
      </c>
      <c r="F5" s="52">
        <f>'算定表'!H4</f>
        <v>1.25</v>
      </c>
      <c r="G5" s="64" t="s">
        <v>59</v>
      </c>
      <c r="H5" s="49" t="s">
        <v>58</v>
      </c>
      <c r="K5" s="56">
        <f>INT(($D$5+$F$5*($D$8-1)))</f>
        <v>1268</v>
      </c>
    </row>
    <row r="6" spans="2:11" ht="13.5">
      <c r="B6" s="49"/>
      <c r="C6" s="49" t="s">
        <v>22</v>
      </c>
      <c r="D6" s="52">
        <f>'算定表'!F5</f>
        <v>11</v>
      </c>
      <c r="E6" s="64" t="s">
        <v>55</v>
      </c>
      <c r="F6" s="52">
        <f>'算定表'!H5</f>
        <v>1</v>
      </c>
      <c r="G6" s="64" t="s">
        <v>59</v>
      </c>
      <c r="H6" s="49" t="s">
        <v>58</v>
      </c>
      <c r="K6" s="56">
        <f>INT(($D$6+$F$6*($D$8-1)))</f>
        <v>1010</v>
      </c>
    </row>
    <row r="7" ht="13.5">
      <c r="K7" s="49">
        <f>IF(K6&gt;255,255,K6)</f>
        <v>255</v>
      </c>
    </row>
    <row r="8" spans="2:4" ht="13.5">
      <c r="B8" s="79" t="s">
        <v>52</v>
      </c>
      <c r="C8" s="79"/>
      <c r="D8" s="53">
        <v>1000</v>
      </c>
    </row>
    <row r="9" ht="14.25" thickBot="1"/>
    <row r="10" spans="2:11" ht="13.5">
      <c r="B10" s="80" t="s">
        <v>9</v>
      </c>
      <c r="C10" s="82" t="s">
        <v>60</v>
      </c>
      <c r="D10" s="73"/>
      <c r="E10" s="73"/>
      <c r="F10" s="73"/>
      <c r="G10" s="72" t="s">
        <v>51</v>
      </c>
      <c r="H10" s="73"/>
      <c r="I10" s="73"/>
      <c r="J10" s="74"/>
      <c r="K10" s="59"/>
    </row>
    <row r="11" spans="2:11" ht="14.25" thickBot="1">
      <c r="B11" s="81"/>
      <c r="C11" s="30" t="s">
        <v>6</v>
      </c>
      <c r="D11" s="30" t="s">
        <v>7</v>
      </c>
      <c r="E11" s="30" t="s">
        <v>8</v>
      </c>
      <c r="F11" s="58" t="s">
        <v>53</v>
      </c>
      <c r="G11" s="31" t="s">
        <v>6</v>
      </c>
      <c r="H11" s="30" t="s">
        <v>7</v>
      </c>
      <c r="I11" s="30" t="s">
        <v>8</v>
      </c>
      <c r="J11" s="32" t="s">
        <v>54</v>
      </c>
      <c r="K11" s="60"/>
    </row>
    <row r="12" spans="2:11" ht="14.25" thickTop="1">
      <c r="B12" s="27" t="s">
        <v>0</v>
      </c>
      <c r="C12" s="28">
        <v>-3</v>
      </c>
      <c r="D12" s="28">
        <v>-2</v>
      </c>
      <c r="E12" s="28">
        <v>-3</v>
      </c>
      <c r="F12" s="57">
        <v>-1</v>
      </c>
      <c r="G12" s="66">
        <f>INT(INT($D$3+$F$3*($D$8-1))*(16+C12)/16/5)</f>
        <v>369</v>
      </c>
      <c r="H12" s="67">
        <f>INT(INT($D$4+$F$4*($D$8-1))*(16+D12)/16/5)</f>
        <v>354</v>
      </c>
      <c r="I12" s="67">
        <f>INT(INT($D$5+$F$5*($D$8-1))*(16+E12)/16/5)</f>
        <v>206</v>
      </c>
      <c r="J12" s="29">
        <f>IF(K12&gt;255,255/5,INT(K12/5))</f>
        <v>50</v>
      </c>
      <c r="K12" s="61">
        <f>$K$7+4*F12</f>
        <v>251</v>
      </c>
    </row>
    <row r="13" spans="2:11" ht="13.5">
      <c r="B13" s="22" t="s">
        <v>1</v>
      </c>
      <c r="C13" s="18">
        <v>-3</v>
      </c>
      <c r="D13" s="18">
        <v>-2</v>
      </c>
      <c r="E13" s="18">
        <v>-3</v>
      </c>
      <c r="F13" s="54">
        <v>-1</v>
      </c>
      <c r="G13" s="27">
        <f aca="true" t="shared" si="0" ref="G13:G21">INT(INT($D$3+$F$3*($D$8-1))*(16+C13)/16/5)</f>
        <v>369</v>
      </c>
      <c r="H13" s="28">
        <f aca="true" t="shared" si="1" ref="H13:H21">INT(INT($D$4+$F$4*($D$8-1))*(16+D13)/16/5)</f>
        <v>354</v>
      </c>
      <c r="I13" s="28">
        <f aca="true" t="shared" si="2" ref="I13:I21">INT(INT($D$5+$F$5*($D$8-1))*(16+E13)/16/5)</f>
        <v>206</v>
      </c>
      <c r="J13" s="29">
        <f aca="true" t="shared" si="3" ref="J13:J21">IF(K13&gt;255,255/5,INT(K13/5))</f>
        <v>50</v>
      </c>
      <c r="K13" s="62">
        <f aca="true" t="shared" si="4" ref="K13:K21">$K$7+4*F13</f>
        <v>251</v>
      </c>
    </row>
    <row r="14" spans="2:11" ht="13.5">
      <c r="B14" s="22" t="s">
        <v>2</v>
      </c>
      <c r="C14" s="18">
        <v>2</v>
      </c>
      <c r="D14" s="18">
        <v>2</v>
      </c>
      <c r="E14" s="18">
        <v>-3</v>
      </c>
      <c r="F14" s="54">
        <v>-2</v>
      </c>
      <c r="G14" s="27">
        <f t="shared" si="0"/>
        <v>511</v>
      </c>
      <c r="H14" s="28">
        <f t="shared" si="1"/>
        <v>456</v>
      </c>
      <c r="I14" s="28">
        <f t="shared" si="2"/>
        <v>206</v>
      </c>
      <c r="J14" s="29">
        <f t="shared" si="3"/>
        <v>49</v>
      </c>
      <c r="K14" s="62">
        <f t="shared" si="4"/>
        <v>247</v>
      </c>
    </row>
    <row r="15" spans="2:11" ht="13.5">
      <c r="B15" s="22" t="s">
        <v>3</v>
      </c>
      <c r="C15" s="18">
        <v>2</v>
      </c>
      <c r="D15" s="18">
        <v>2</v>
      </c>
      <c r="E15" s="18">
        <v>-2</v>
      </c>
      <c r="F15" s="54">
        <v>-2</v>
      </c>
      <c r="G15" s="27">
        <f t="shared" si="0"/>
        <v>511</v>
      </c>
      <c r="H15" s="28">
        <f t="shared" si="1"/>
        <v>456</v>
      </c>
      <c r="I15" s="28">
        <f t="shared" si="2"/>
        <v>221</v>
      </c>
      <c r="J15" s="29">
        <f t="shared" si="3"/>
        <v>49</v>
      </c>
      <c r="K15" s="62">
        <f t="shared" si="4"/>
        <v>247</v>
      </c>
    </row>
    <row r="16" spans="2:11" ht="13.5">
      <c r="B16" s="22" t="s">
        <v>4</v>
      </c>
      <c r="C16" s="18">
        <v>2</v>
      </c>
      <c r="D16" s="18">
        <v>2</v>
      </c>
      <c r="E16" s="18">
        <v>-2</v>
      </c>
      <c r="F16" s="54">
        <v>-1</v>
      </c>
      <c r="G16" s="27">
        <f t="shared" si="0"/>
        <v>511</v>
      </c>
      <c r="H16" s="28">
        <f t="shared" si="1"/>
        <v>456</v>
      </c>
      <c r="I16" s="28">
        <f t="shared" si="2"/>
        <v>221</v>
      </c>
      <c r="J16" s="29">
        <f t="shared" si="3"/>
        <v>50</v>
      </c>
      <c r="K16" s="62">
        <f t="shared" si="4"/>
        <v>251</v>
      </c>
    </row>
    <row r="17" spans="2:11" ht="13.5">
      <c r="B17" s="22" t="s">
        <v>5</v>
      </c>
      <c r="C17" s="18">
        <v>3</v>
      </c>
      <c r="D17" s="18">
        <v>2</v>
      </c>
      <c r="E17" s="18">
        <v>-3</v>
      </c>
      <c r="F17" s="54">
        <v>-1</v>
      </c>
      <c r="G17" s="27">
        <f t="shared" si="0"/>
        <v>539</v>
      </c>
      <c r="H17" s="28">
        <f t="shared" si="1"/>
        <v>456</v>
      </c>
      <c r="I17" s="28">
        <f t="shared" si="2"/>
        <v>206</v>
      </c>
      <c r="J17" s="29">
        <f t="shared" si="3"/>
        <v>50</v>
      </c>
      <c r="K17" s="62">
        <f t="shared" si="4"/>
        <v>251</v>
      </c>
    </row>
    <row r="18" spans="2:11" ht="13.5">
      <c r="B18" s="22"/>
      <c r="C18" s="18"/>
      <c r="D18" s="18"/>
      <c r="E18" s="18"/>
      <c r="F18" s="54"/>
      <c r="G18" s="27">
        <f t="shared" si="0"/>
        <v>454</v>
      </c>
      <c r="H18" s="28">
        <f t="shared" si="1"/>
        <v>405</v>
      </c>
      <c r="I18" s="28">
        <f t="shared" si="2"/>
        <v>253</v>
      </c>
      <c r="J18" s="29">
        <f t="shared" si="3"/>
        <v>51</v>
      </c>
      <c r="K18" s="62">
        <f t="shared" si="4"/>
        <v>255</v>
      </c>
    </row>
    <row r="19" spans="2:11" ht="13.5">
      <c r="B19" s="22"/>
      <c r="C19" s="18"/>
      <c r="D19" s="18"/>
      <c r="E19" s="18"/>
      <c r="F19" s="54"/>
      <c r="G19" s="27">
        <f t="shared" si="0"/>
        <v>454</v>
      </c>
      <c r="H19" s="28">
        <f t="shared" si="1"/>
        <v>405</v>
      </c>
      <c r="I19" s="28">
        <f t="shared" si="2"/>
        <v>253</v>
      </c>
      <c r="J19" s="29">
        <f t="shared" si="3"/>
        <v>51</v>
      </c>
      <c r="K19" s="62">
        <f t="shared" si="4"/>
        <v>255</v>
      </c>
    </row>
    <row r="20" spans="2:11" ht="13.5">
      <c r="B20" s="22"/>
      <c r="C20" s="18"/>
      <c r="D20" s="18"/>
      <c r="E20" s="18"/>
      <c r="F20" s="54"/>
      <c r="G20" s="27">
        <f t="shared" si="0"/>
        <v>454</v>
      </c>
      <c r="H20" s="28">
        <f t="shared" si="1"/>
        <v>405</v>
      </c>
      <c r="I20" s="28">
        <f t="shared" si="2"/>
        <v>253</v>
      </c>
      <c r="J20" s="29">
        <f t="shared" si="3"/>
        <v>51</v>
      </c>
      <c r="K20" s="62">
        <f t="shared" si="4"/>
        <v>255</v>
      </c>
    </row>
    <row r="21" spans="2:11" ht="14.25" thickBot="1">
      <c r="B21" s="24"/>
      <c r="C21" s="25"/>
      <c r="D21" s="25"/>
      <c r="E21" s="25"/>
      <c r="F21" s="55"/>
      <c r="G21" s="68">
        <f t="shared" si="0"/>
        <v>454</v>
      </c>
      <c r="H21" s="69">
        <f t="shared" si="1"/>
        <v>405</v>
      </c>
      <c r="I21" s="69">
        <f t="shared" si="2"/>
        <v>253</v>
      </c>
      <c r="J21" s="65">
        <f t="shared" si="3"/>
        <v>51</v>
      </c>
      <c r="K21" s="63">
        <f t="shared" si="4"/>
        <v>255</v>
      </c>
    </row>
  </sheetData>
  <mergeCells count="6">
    <mergeCell ref="B2:C2"/>
    <mergeCell ref="D2:G2"/>
    <mergeCell ref="B10:B11"/>
    <mergeCell ref="B8:C8"/>
    <mergeCell ref="C10:F10"/>
    <mergeCell ref="G10:J1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eba</cp:lastModifiedBy>
  <cp:lastPrinted>2004-02-05T05:11:33Z</cp:lastPrinted>
  <dcterms:created xsi:type="dcterms:W3CDTF">1997-01-08T22:48:59Z</dcterms:created>
  <dcterms:modified xsi:type="dcterms:W3CDTF">2004-03-19T18:57:32Z</dcterms:modified>
  <cp:category/>
  <cp:version/>
  <cp:contentType/>
  <cp:contentStatus/>
</cp:coreProperties>
</file>